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44"/>
  </bookViews>
  <sheets>
    <sheet name="1" sheetId="35" r:id="rId1"/>
    <sheet name="基础分评分表20201124" sheetId="25" state="hidden" r:id="rId2"/>
    <sheet name="基础分评分表20210517" sheetId="26" state="hidden" r:id="rId3"/>
    <sheet name="基础分评分表20210518" sheetId="27" state="hidden" r:id="rId4"/>
    <sheet name="Sheet1" sheetId="29" state="hidden" r:id="rId5"/>
    <sheet name="基础分评分表20210518 (2)" sheetId="28" state="hidden" r:id="rId6"/>
  </sheets>
  <definedNames>
    <definedName name="_xlnm._FilterDatabase" localSheetId="3" hidden="1">基础分评分表20210518!$A$1:$AA$168</definedName>
    <definedName name="_xlnm._FilterDatabase" localSheetId="4" hidden="1">Sheet1!$A$1:$P$267</definedName>
    <definedName name="_xlnm._FilterDatabase" localSheetId="1" hidden="1">基础分评分表20201124!$A$1:$Z$122</definedName>
    <definedName name="_xlnm._FilterDatabase" localSheetId="2" hidden="1">基础分评分表20210517!$A$1:$AA$143</definedName>
    <definedName name="_xlnm._FilterDatabase" localSheetId="5" hidden="1">'基础分评分表20210518 (2)'!$A$1:$AA$20</definedName>
    <definedName name="_xlnm.Print_Titles" localSheetId="1">基础分评分表20201124!$1:$3</definedName>
    <definedName name="_xlnm.Print_Titles" localSheetId="2">基础分评分表20210517!$1:$3</definedName>
    <definedName name="_xlnm.Print_Titles" localSheetId="3">基础分评分表20210518!$1:$3</definedName>
    <definedName name="_xlnm.Print_Titles" localSheetId="5">'基础分评分表20210518 (2)'!$1:$3</definedName>
    <definedName name="_xlnm.Print_Titles" localSheetId="0">'1'!$2:$3</definedName>
  </definedNames>
  <calcPr calcId="144525"/>
</workbook>
</file>

<file path=xl/comments1.xml><?xml version="1.0" encoding="utf-8"?>
<comments xmlns="http://schemas.openxmlformats.org/spreadsheetml/2006/main">
  <authors>
    <author>Lenovo</author>
  </authors>
  <commentList>
    <comment ref="J108" authorId="0">
      <text>
        <r>
          <rPr>
            <b/>
            <sz val="9"/>
            <rFont val="Tahoma"/>
            <charset val="134"/>
          </rPr>
          <t>Lenovo:</t>
        </r>
        <r>
          <rPr>
            <sz val="9"/>
            <rFont val="Tahoma"/>
            <charset val="134"/>
          </rPr>
          <t xml:space="preserve">
</t>
        </r>
        <r>
          <rPr>
            <sz val="9"/>
            <rFont val="宋体"/>
            <charset val="134"/>
          </rPr>
          <t>雅思</t>
        </r>
        <r>
          <rPr>
            <sz val="9"/>
            <rFont val="Tahoma"/>
            <charset val="134"/>
          </rPr>
          <t>6.5</t>
        </r>
        <r>
          <rPr>
            <sz val="9"/>
            <rFont val="宋体"/>
            <charset val="134"/>
          </rPr>
          <t>参照六级最低分</t>
        </r>
      </text>
    </comment>
    <comment ref="J119" authorId="0">
      <text>
        <r>
          <rPr>
            <b/>
            <sz val="9"/>
            <rFont val="Tahoma"/>
            <charset val="134"/>
          </rPr>
          <t>Lenovo:</t>
        </r>
        <r>
          <rPr>
            <sz val="9"/>
            <rFont val="Tahoma"/>
            <charset val="134"/>
          </rPr>
          <t xml:space="preserve">
</t>
        </r>
        <r>
          <rPr>
            <sz val="9"/>
            <rFont val="宋体"/>
            <charset val="134"/>
          </rPr>
          <t>雅思</t>
        </r>
        <r>
          <rPr>
            <sz val="9"/>
            <rFont val="Tahoma"/>
            <charset val="134"/>
          </rPr>
          <t>6.5</t>
        </r>
        <r>
          <rPr>
            <sz val="9"/>
            <rFont val="宋体"/>
            <charset val="134"/>
          </rPr>
          <t>参照六级最低分</t>
        </r>
      </text>
    </comment>
  </commentList>
</comments>
</file>

<file path=xl/comments2.xml><?xml version="1.0" encoding="utf-8"?>
<comments xmlns="http://schemas.openxmlformats.org/spreadsheetml/2006/main">
  <authors>
    <author>wanng</author>
  </authors>
  <commentList>
    <comment ref="J75" authorId="0">
      <text>
        <r>
          <rPr>
            <b/>
            <sz val="9"/>
            <rFont val="宋体"/>
            <charset val="134"/>
          </rPr>
          <t>wanng:</t>
        </r>
        <r>
          <rPr>
            <sz val="9"/>
            <rFont val="宋体"/>
            <charset val="134"/>
          </rPr>
          <t xml:space="preserve">
日语100分，参照司机满分5分</t>
        </r>
      </text>
    </comment>
    <comment ref="U81" authorId="0">
      <text>
        <r>
          <rPr>
            <b/>
            <sz val="9"/>
            <rFont val="宋体"/>
            <charset val="134"/>
          </rPr>
          <t>wanng:取本科绩点</t>
        </r>
      </text>
    </comment>
    <comment ref="J89" authorId="0">
      <text>
        <r>
          <rPr>
            <b/>
            <sz val="9"/>
            <rFont val="宋体"/>
            <charset val="134"/>
          </rPr>
          <t>wanng:</t>
        </r>
        <r>
          <rPr>
            <sz val="9"/>
            <rFont val="宋体"/>
            <charset val="134"/>
          </rPr>
          <t xml:space="preserve">
专业八级65分，参照六级及格</t>
        </r>
      </text>
    </comment>
  </commentList>
</comments>
</file>

<file path=xl/comments3.xml><?xml version="1.0" encoding="utf-8"?>
<comments xmlns="http://schemas.openxmlformats.org/spreadsheetml/2006/main">
  <authors>
    <author>wanng</author>
  </authors>
  <commentList>
    <comment ref="U4" authorId="0">
      <text>
        <r>
          <rPr>
            <b/>
            <sz val="9"/>
            <rFont val="宋体"/>
            <charset val="134"/>
          </rPr>
          <t>wanng:取本科绩点</t>
        </r>
      </text>
    </comment>
    <comment ref="J8" authorId="0">
      <text>
        <r>
          <rPr>
            <b/>
            <sz val="9"/>
            <rFont val="宋体"/>
            <charset val="134"/>
          </rPr>
          <t>wanng:</t>
        </r>
        <r>
          <rPr>
            <sz val="9"/>
            <rFont val="宋体"/>
            <charset val="134"/>
          </rPr>
          <t xml:space="preserve">
专业八级65分，参照六级及格</t>
        </r>
      </text>
    </comment>
  </commentList>
</comments>
</file>

<file path=xl/sharedStrings.xml><?xml version="1.0" encoding="utf-8"?>
<sst xmlns="http://schemas.openxmlformats.org/spreadsheetml/2006/main" count="7095" uniqueCount="1462">
  <si>
    <t>附件1</t>
  </si>
  <si>
    <t>长城钻探公司2024年秋季高校毕业生招聘计划</t>
  </si>
  <si>
    <t>序号</t>
  </si>
  <si>
    <t>招聘岗位</t>
  </si>
  <si>
    <t>学历要求</t>
  </si>
  <si>
    <t>招聘专业</t>
  </si>
  <si>
    <t>招聘计划</t>
  </si>
  <si>
    <t>工作地点</t>
  </si>
  <si>
    <t>备注</t>
  </si>
  <si>
    <t>合计</t>
  </si>
  <si>
    <t>油田技术服务研究</t>
  </si>
  <si>
    <t>博士</t>
  </si>
  <si>
    <t>油气井工程、石油与天然气工程、电气工程及其自动化、自动化、机械设计制造及其自动化、机械电子工程、机械工程、机械设计及理论、智能制造工程、油气田开发工程、地质学、地质工程、地质资源与地质工程</t>
  </si>
  <si>
    <t>北京</t>
  </si>
  <si>
    <t>北京生源优先</t>
  </si>
  <si>
    <t>油田化学研究</t>
  </si>
  <si>
    <t>高分子材料与工程、高分子化学与物理、有机化学、分析化学、化学、化学工程</t>
  </si>
  <si>
    <t>江苏</t>
  </si>
  <si>
    <t>油气田开发工程</t>
  </si>
  <si>
    <t>硕士及以上</t>
  </si>
  <si>
    <t>油气田开发工程、石油与天然气工程、资源勘查工程、地质学、地质工程、地质资源与地质工程</t>
  </si>
  <si>
    <t>财务管理</t>
  </si>
  <si>
    <t>本科及以上</t>
  </si>
  <si>
    <t>会计学、财务管理、税务、财政学、审计学、经济学、金融学</t>
  </si>
  <si>
    <t>企业宣传</t>
  </si>
  <si>
    <t>秘书学、汉语言文学、汉语言、汉语言文字学</t>
  </si>
  <si>
    <t>企管法规</t>
  </si>
  <si>
    <t>法律、法学、诉讼法学、经济法学、国际法</t>
  </si>
  <si>
    <t>数智化与信息工程</t>
  </si>
  <si>
    <t>软件工程、网络工程、计算机科学与技术、计算机应用技术、计算机软件与理论、大数据管理与应用、信息与计算科学、电子信息科学与技术、智能科学与技术、人工智能、物联网工程、应用数学</t>
  </si>
  <si>
    <t>高分子材料与工程、高分子化学与物理、发酵工程、生物信息学、有机化学、分析化学、化学、化学工程、应用化学</t>
  </si>
  <si>
    <t>油田技术服务</t>
  </si>
  <si>
    <t>石油工程、海洋油气工程、油气井工程、质量管理工程、安全工程、船舶与海洋工程、石油与天然气工程、电气工程及其自动化、自动化、测控技术与仪器、机械设计制造及其自动化、机械电子工程、机械工程、过程装备与控制工程、轮机工程、机械设计及理论、智能制造工程</t>
  </si>
  <si>
    <t>辽宁、四川、陕西、内蒙、海外</t>
  </si>
  <si>
    <t>钻完井压裂工程</t>
  </si>
  <si>
    <t>应用化学、化学工程与工艺、化学、化学工程、化学工艺、新能源科学与工程、高分子材料与工程</t>
  </si>
  <si>
    <t>会计学、财务管理、税务、财政学、审计学、金融学</t>
  </si>
  <si>
    <t>长城钻探高校毕业生招聘面试基础分评分表（2020.11.24）</t>
  </si>
  <si>
    <t>个人基本情况</t>
  </si>
  <si>
    <t>个人基础量化分(50分)</t>
  </si>
  <si>
    <t>研究生科研能力（20分）</t>
  </si>
  <si>
    <t>总得分</t>
  </si>
  <si>
    <t>姓名</t>
  </si>
  <si>
    <t>性别</t>
  </si>
  <si>
    <t>出生年月</t>
  </si>
  <si>
    <t>学历</t>
  </si>
  <si>
    <t>毕业院校</t>
  </si>
  <si>
    <t>所学专业</t>
  </si>
  <si>
    <t>毕业院校（10分）</t>
  </si>
  <si>
    <t>学习成绩（20分）</t>
  </si>
  <si>
    <t>外语水平（8分）</t>
  </si>
  <si>
    <t>计算机水平（2分）</t>
  </si>
  <si>
    <t>荣誉称号
(5分)</t>
  </si>
  <si>
    <t>获奖学金
(5分)</t>
  </si>
  <si>
    <t>基础分合计</t>
  </si>
  <si>
    <t>发表论文
(10分)</t>
  </si>
  <si>
    <t>研究方向
(10分)</t>
  </si>
  <si>
    <t>科研分合计</t>
  </si>
  <si>
    <t>学分绩点</t>
  </si>
  <si>
    <t>英语成绩</t>
  </si>
  <si>
    <t>计算机证书</t>
  </si>
  <si>
    <t>获得荣誉情况</t>
  </si>
  <si>
    <t>获奖学金情况</t>
  </si>
  <si>
    <t>发表论文情况</t>
  </si>
  <si>
    <t>研究方向情况</t>
  </si>
  <si>
    <t>任和</t>
  </si>
  <si>
    <t>男</t>
  </si>
  <si>
    <t>1994.10</t>
  </si>
  <si>
    <t>硕士</t>
  </si>
  <si>
    <t>西南石油大学</t>
  </si>
  <si>
    <t>石油工程</t>
  </si>
  <si>
    <t>六431</t>
  </si>
  <si>
    <t>无</t>
  </si>
  <si>
    <t>阻垢剂的合成评价</t>
  </si>
  <si>
    <t>苏留玉</t>
  </si>
  <si>
    <t>1999.12</t>
  </si>
  <si>
    <t>本科</t>
  </si>
  <si>
    <t>西安石油大学</t>
  </si>
  <si>
    <t>四441</t>
  </si>
  <si>
    <t>朱敏鹏</t>
  </si>
  <si>
    <t>1999.02</t>
  </si>
  <si>
    <t>辽宁石油化工大学</t>
  </si>
  <si>
    <t>辽宁石油化工大学学分绩点满分为10分，折算为5分制度</t>
  </si>
  <si>
    <t>四464</t>
  </si>
  <si>
    <t>任炳南</t>
  </si>
  <si>
    <t>东北石油大学</t>
  </si>
  <si>
    <t>四427</t>
  </si>
  <si>
    <t>冀瑜</t>
  </si>
  <si>
    <t>1998.05</t>
  </si>
  <si>
    <t>四437</t>
  </si>
  <si>
    <t>杨帆</t>
  </si>
  <si>
    <t>1999.08</t>
  </si>
  <si>
    <t>四447</t>
  </si>
  <si>
    <t>计算机2级证书</t>
  </si>
  <si>
    <t>校级优秀学生</t>
  </si>
  <si>
    <t>二等奖学金</t>
  </si>
  <si>
    <t>李越</t>
  </si>
  <si>
    <t>1999.01</t>
  </si>
  <si>
    <t>重庆科技学院</t>
  </si>
  <si>
    <t>四455</t>
  </si>
  <si>
    <t>郭子维</t>
  </si>
  <si>
    <t>1999.05</t>
  </si>
  <si>
    <t>长江大学</t>
  </si>
  <si>
    <t>四425</t>
  </si>
  <si>
    <t>林雨祥</t>
  </si>
  <si>
    <t>1998.03</t>
  </si>
  <si>
    <t>中国石油大学(北京)</t>
  </si>
  <si>
    <t>六449</t>
  </si>
  <si>
    <t>NCRE国家计算机二级</t>
  </si>
  <si>
    <t>中国石油大学石油工程学院赴京津冀一体化竞赛 三等奖</t>
  </si>
  <si>
    <t>陈柯源</t>
  </si>
  <si>
    <t>1997.11</t>
  </si>
  <si>
    <t>赵文瑞</t>
  </si>
  <si>
    <t>1998.10</t>
  </si>
  <si>
    <t>海洋油气工程</t>
  </si>
  <si>
    <t>四477</t>
  </si>
  <si>
    <t>王汉昌</t>
  </si>
  <si>
    <t>1998.11</t>
  </si>
  <si>
    <t>四434</t>
  </si>
  <si>
    <t>校级优秀团员</t>
  </si>
  <si>
    <t>徐仁宽</t>
  </si>
  <si>
    <t>四446</t>
  </si>
  <si>
    <t>王晟霖</t>
  </si>
  <si>
    <t>油气井工程</t>
  </si>
  <si>
    <t>六426</t>
  </si>
  <si>
    <t>计算机二级</t>
  </si>
  <si>
    <t>全国大学生数学竞赛（非数学专业）二等奖
中国石油工程设计大赛 （一等奖）</t>
  </si>
  <si>
    <t>管柱力学</t>
  </si>
  <si>
    <t>潘旭</t>
  </si>
  <si>
    <t>1997.12</t>
  </si>
  <si>
    <t>石油与天然气工程</t>
  </si>
  <si>
    <t>四450</t>
  </si>
  <si>
    <t>刘益林</t>
  </si>
  <si>
    <t>1994.05</t>
  </si>
  <si>
    <t>燕山大学</t>
  </si>
  <si>
    <t>中国石油设计大赛二等奖</t>
  </si>
  <si>
    <t>岩浆岩储集空
间类型研究</t>
  </si>
  <si>
    <t>戴立瑶</t>
  </si>
  <si>
    <t>中国石油大学(华东)</t>
  </si>
  <si>
    <t>平均分</t>
  </si>
  <si>
    <t>六490</t>
  </si>
  <si>
    <t>全国三等奖，无内容</t>
  </si>
  <si>
    <t>油基钻井液堵
漏剂</t>
  </si>
  <si>
    <t>张亦驰</t>
  </si>
  <si>
    <t>1996.03</t>
  </si>
  <si>
    <t>六430</t>
  </si>
  <si>
    <t>优秀学生干部</t>
  </si>
  <si>
    <t>高温高压窄压
力窗口钻井工
艺研究深水高
温高压井早期
溢流监测与识
别技术研究控
压钻井技术研究方向</t>
  </si>
  <si>
    <t>陈晓鹏</t>
  </si>
  <si>
    <t>1998.01</t>
  </si>
  <si>
    <t>资源勘查工程</t>
  </si>
  <si>
    <t>四448</t>
  </si>
  <si>
    <t>吕俊儒</t>
  </si>
  <si>
    <t>2000.05</t>
  </si>
  <si>
    <t>加权平均分</t>
  </si>
  <si>
    <t>四473</t>
  </si>
  <si>
    <t>校园舞蹈大赛金奖</t>
  </si>
  <si>
    <t>文体奖学金</t>
  </si>
  <si>
    <t>张旭龙</t>
  </si>
  <si>
    <t>1996.04</t>
  </si>
  <si>
    <t>天津大学</t>
  </si>
  <si>
    <t>地质学</t>
  </si>
  <si>
    <t>校级优秀共青团员</t>
  </si>
  <si>
    <t>校级奖学金</t>
  </si>
  <si>
    <t>基于中国西南封闭湖泊湖面面积，水位演化及水文模拟；课题：中国西南地区近千年湖泊水位变化</t>
  </si>
  <si>
    <t>陈子扬</t>
  </si>
  <si>
    <t>1995.09</t>
  </si>
  <si>
    <t>俄罗斯国立古勃金石油与天然气大学</t>
  </si>
  <si>
    <t>地质工程</t>
  </si>
  <si>
    <t>六464</t>
  </si>
  <si>
    <t>校级三好生</t>
  </si>
  <si>
    <t>校级二等奖学金</t>
  </si>
  <si>
    <t>松辽盆地乾安井区三维地层模拟。建立沉积微相模型、相控属性模型，实现了储层参数空间的定量描绘。</t>
  </si>
  <si>
    <t>徐恩泽</t>
  </si>
  <si>
    <t>1995.06</t>
  </si>
  <si>
    <t>六472</t>
  </si>
  <si>
    <t>校级一等奖学金</t>
  </si>
  <si>
    <t>旋回地层</t>
  </si>
  <si>
    <t>李博</t>
  </si>
  <si>
    <t>地质资源与地质工程</t>
  </si>
  <si>
    <t>六435</t>
  </si>
  <si>
    <t>岩石物理</t>
  </si>
  <si>
    <t>姚旭瑞</t>
  </si>
  <si>
    <t>1995.12</t>
  </si>
  <si>
    <t>淮北师范大学</t>
  </si>
  <si>
    <t>应用化学</t>
  </si>
  <si>
    <t>四444</t>
  </si>
  <si>
    <t>张伟</t>
  </si>
  <si>
    <t>1998.09</t>
  </si>
  <si>
    <t>张浩东</t>
  </si>
  <si>
    <t>成都理工大学</t>
  </si>
  <si>
    <t>校级优秀团支部书记</t>
  </si>
  <si>
    <t>张钧博</t>
  </si>
  <si>
    <t>1995.03</t>
  </si>
  <si>
    <t>辽宁大学</t>
  </si>
  <si>
    <t>六428</t>
  </si>
  <si>
    <t>磁性皮克林乳液的研究</t>
  </si>
  <si>
    <t>白百川</t>
  </si>
  <si>
    <t>太原理工大学</t>
  </si>
  <si>
    <t>四491</t>
  </si>
  <si>
    <t>黄清洪</t>
  </si>
  <si>
    <t>1998.04</t>
  </si>
  <si>
    <t>四459</t>
  </si>
  <si>
    <t>孙鹏宇</t>
  </si>
  <si>
    <t>电气工程及其自动化</t>
  </si>
  <si>
    <t>四462</t>
  </si>
  <si>
    <t>校级优秀学生干部</t>
  </si>
  <si>
    <t>朱安东</t>
  </si>
  <si>
    <t>1997.06</t>
  </si>
  <si>
    <t>上海电机学院</t>
  </si>
  <si>
    <t>四521</t>
  </si>
  <si>
    <t>陈新炎</t>
  </si>
  <si>
    <t>1999.07</t>
  </si>
  <si>
    <t>沈阳化工大学</t>
  </si>
  <si>
    <t>四451</t>
  </si>
  <si>
    <t>王文杰</t>
  </si>
  <si>
    <t>1998.06</t>
  </si>
  <si>
    <t>四432</t>
  </si>
  <si>
    <t>张天</t>
  </si>
  <si>
    <t>1999.04</t>
  </si>
  <si>
    <t>四452</t>
  </si>
  <si>
    <t>校级三好学生</t>
  </si>
  <si>
    <t>国家励志奖学金</t>
  </si>
  <si>
    <t>刘俊享</t>
  </si>
  <si>
    <t>1999.09</t>
  </si>
  <si>
    <t>四438</t>
  </si>
  <si>
    <t>张昱</t>
  </si>
  <si>
    <t>1998.12</t>
  </si>
  <si>
    <t>四445</t>
  </si>
  <si>
    <t>王国新</t>
  </si>
  <si>
    <t>2000.01</t>
  </si>
  <si>
    <t>四431</t>
  </si>
  <si>
    <t>国家级大学生创新创业训练计划项目</t>
  </si>
  <si>
    <t>王晓东</t>
  </si>
  <si>
    <t>1995.08</t>
  </si>
  <si>
    <t>太原科技大学</t>
  </si>
  <si>
    <t>六429</t>
  </si>
  <si>
    <t>院级三好生</t>
  </si>
  <si>
    <t>国家级励志奖学金</t>
  </si>
  <si>
    <t>先进控制理论及应用，计算机测控系统及装置</t>
  </si>
  <si>
    <t>刘迪</t>
  </si>
  <si>
    <t>1999.03</t>
  </si>
  <si>
    <t>四435</t>
  </si>
  <si>
    <t>卢中豪</t>
  </si>
  <si>
    <t>昆明理工大学</t>
  </si>
  <si>
    <t>四487</t>
  </si>
  <si>
    <t>省部级英语竞赛优秀奖</t>
  </si>
  <si>
    <t>校级优秀学生奖学金</t>
  </si>
  <si>
    <t>陈铁友</t>
  </si>
  <si>
    <t>1997.08</t>
  </si>
  <si>
    <t>长春工业大学</t>
  </si>
  <si>
    <t>自动化</t>
  </si>
  <si>
    <t>四460</t>
  </si>
  <si>
    <t>王圣禹</t>
  </si>
  <si>
    <t>1997.02</t>
  </si>
  <si>
    <t>辽宁工程技术大学</t>
  </si>
  <si>
    <t>王冠明</t>
  </si>
  <si>
    <t>北京理工大学</t>
  </si>
  <si>
    <t>该校不采用学分绩点制，学分加权平均成绩</t>
  </si>
  <si>
    <t>四529</t>
  </si>
  <si>
    <t>崔雪春</t>
  </si>
  <si>
    <t>1995.04</t>
  </si>
  <si>
    <t>优秀义务兵</t>
  </si>
  <si>
    <t>许世崧</t>
  </si>
  <si>
    <t>四458</t>
  </si>
  <si>
    <t>张国峰</t>
  </si>
  <si>
    <t>1998.02</t>
  </si>
  <si>
    <t>何兵涛</t>
  </si>
  <si>
    <t>计算机二级C语言</t>
  </si>
  <si>
    <t>省部级电子竞赛三等奖</t>
  </si>
  <si>
    <t>校级勤奋二等奖学金</t>
  </si>
  <si>
    <t>王镇</t>
  </si>
  <si>
    <t>上海理工大学</t>
  </si>
  <si>
    <t>不来面试了</t>
  </si>
  <si>
    <t>刘旭</t>
  </si>
  <si>
    <t>四469</t>
  </si>
  <si>
    <t>李育浩</t>
  </si>
  <si>
    <t>校级三等奖学金</t>
  </si>
  <si>
    <t>唐家松</t>
  </si>
  <si>
    <t>刘鑫艺</t>
  </si>
  <si>
    <t>四429</t>
  </si>
  <si>
    <t>张义东</t>
  </si>
  <si>
    <t>1997.10</t>
  </si>
  <si>
    <t>冯康博</t>
  </si>
  <si>
    <t>1999.06</t>
  </si>
  <si>
    <t>校级优秀青年志愿者</t>
  </si>
  <si>
    <t>余泽轩</t>
  </si>
  <si>
    <t>新疆大学</t>
  </si>
  <si>
    <t>控制工程</t>
  </si>
  <si>
    <t>六483</t>
  </si>
  <si>
    <t>四区论文-基于小波的改进双端输电线路电压行波故障定位，省级创新训练计划-基于单片机温度信号监控与手机终端联动系统研究</t>
  </si>
  <si>
    <t>电力系统故障定位</t>
  </si>
  <si>
    <t>王利锋</t>
  </si>
  <si>
    <t>1996.06</t>
  </si>
  <si>
    <t>青岛理工大学</t>
  </si>
  <si>
    <t>六440</t>
  </si>
  <si>
    <t>校级优秀学生干部，“华为杯”第16届中国研究生数学建模竞赛二等奖</t>
  </si>
  <si>
    <t>海上油膜检测
，数字图像处
理</t>
  </si>
  <si>
    <t>邹铧葳</t>
  </si>
  <si>
    <t>1998.07</t>
  </si>
  <si>
    <t>机械设计制造及其自动化</t>
  </si>
  <si>
    <t>六455</t>
  </si>
  <si>
    <t>田若尘</t>
  </si>
  <si>
    <t>四433</t>
  </si>
  <si>
    <t>段文斌</t>
  </si>
  <si>
    <t>临沂大学</t>
  </si>
  <si>
    <t>六445</t>
  </si>
  <si>
    <t>山东省大学生物理竞赛二等奖，山东省大学生数学竞赛三等奖
获</t>
  </si>
  <si>
    <t>张辉</t>
  </si>
  <si>
    <t>天津工业大学</t>
  </si>
  <si>
    <t>四453</t>
  </si>
  <si>
    <t>杜佳庆</t>
  </si>
  <si>
    <t>杭州电子科技大学</t>
  </si>
  <si>
    <t>参加青年创业大赛获得校级二等奖</t>
  </si>
  <si>
    <t>王键</t>
  </si>
  <si>
    <t>河北科技大学</t>
  </si>
  <si>
    <t>四490</t>
  </si>
  <si>
    <t>李程铭</t>
  </si>
  <si>
    <t>1998.08</t>
  </si>
  <si>
    <t>四456</t>
  </si>
  <si>
    <t>刘志佳</t>
  </si>
  <si>
    <t>季翔宇</t>
  </si>
  <si>
    <t>吉林化工学院</t>
  </si>
  <si>
    <t>黄清林</t>
  </si>
  <si>
    <t>兰州理工大学</t>
  </si>
  <si>
    <t>过程装备与控制工程</t>
  </si>
  <si>
    <t>四463</t>
  </si>
  <si>
    <t>全国大学生英语写作大赛，获得校赛阶段校级三等奖</t>
  </si>
  <si>
    <t>赵泓禹</t>
  </si>
  <si>
    <t>1994.02</t>
  </si>
  <si>
    <t>阿塞拜疆国立石油与工业大学</t>
  </si>
  <si>
    <t>四426</t>
  </si>
  <si>
    <t>液压振动器的
研究及振动对
地层冲击过程
的改进</t>
  </si>
  <si>
    <t>雷鹏正</t>
  </si>
  <si>
    <t>刘相辰</t>
  </si>
  <si>
    <t>南京工业大学</t>
  </si>
  <si>
    <t>四479</t>
  </si>
  <si>
    <t>王玉宗</t>
  </si>
  <si>
    <t>大连工业大学</t>
  </si>
  <si>
    <t>机械电子工程</t>
  </si>
  <si>
    <t>四428</t>
  </si>
  <si>
    <t>刘长久</t>
  </si>
  <si>
    <t>西华大学</t>
  </si>
  <si>
    <t>四497</t>
  </si>
  <si>
    <t>院三好学生</t>
  </si>
  <si>
    <t>武文亮</t>
  </si>
  <si>
    <t>1992.09</t>
  </si>
  <si>
    <t>内蒙古工业大学</t>
  </si>
  <si>
    <t>机械工程</t>
  </si>
  <si>
    <r>
      <rPr>
        <sz val="11"/>
        <rFont val="宋体"/>
        <charset val="134"/>
      </rPr>
      <t>六4</t>
    </r>
    <r>
      <rPr>
        <sz val="11"/>
        <rFont val="宋体"/>
        <charset val="134"/>
      </rPr>
      <t>83</t>
    </r>
  </si>
  <si>
    <t>天然草场高效
收获工艺技术
及关键装备研
发；智能化草
地收获作业关
键装备研制</t>
  </si>
  <si>
    <t>韩聪聪</t>
  </si>
  <si>
    <t>1995.05</t>
  </si>
  <si>
    <t>青岛科技大学</t>
  </si>
  <si>
    <t>六442</t>
  </si>
  <si>
    <t>机器人及智能
制造</t>
  </si>
  <si>
    <t>孙浩</t>
  </si>
  <si>
    <t>1995.11</t>
  </si>
  <si>
    <t>北方工业大学</t>
  </si>
  <si>
    <t>机电控制，深
度学习 ；基于
深度学习的光
学引伸计的研
究与开发</t>
  </si>
  <si>
    <t>廖伯权</t>
  </si>
  <si>
    <t>四川轻化工大学</t>
  </si>
  <si>
    <t>绩点为本科绩点，硕士绩点标注为0</t>
  </si>
  <si>
    <t>“华为杯”中国研究生数学建模竞赛三等奖，“龙腾杯”中国大学生创意创新大赛二等奖，《一种多管式滚筒冷渣机灰渣运动试验平台》 （第一发明人）</t>
  </si>
  <si>
    <t>省部级二等奖学金</t>
  </si>
  <si>
    <t>火电阀门流场
与结构分析、
锅炉灰渣传热
与运动研究</t>
  </si>
  <si>
    <t>李申</t>
  </si>
  <si>
    <t>1995.10</t>
  </si>
  <si>
    <t>广东工业大学</t>
  </si>
  <si>
    <t>六450</t>
  </si>
  <si>
    <t>图像处理，细
胞分割</t>
  </si>
  <si>
    <t>李嘉义</t>
  </si>
  <si>
    <t>1995.01</t>
  </si>
  <si>
    <t>六452</t>
  </si>
  <si>
    <t>第六届中国研究生能源装备创新设计大赛三等奖</t>
  </si>
  <si>
    <t>水煤浆气化炉
渣水处理系统
可靠性研究</t>
  </si>
  <si>
    <t>廖诗睿</t>
  </si>
  <si>
    <t>1993.06</t>
  </si>
  <si>
    <t>浙江大学</t>
  </si>
  <si>
    <t>机械设计及理论</t>
  </si>
  <si>
    <t>基于虚拟现实
的金工实训系
统关键技术研
究</t>
  </si>
  <si>
    <t>贾敏鲜</t>
  </si>
  <si>
    <t>勘查技术与工程</t>
  </si>
  <si>
    <t>校级优秀三好学生</t>
  </si>
  <si>
    <t>潘世鑫</t>
  </si>
  <si>
    <t>六457</t>
  </si>
  <si>
    <t>山东地质学会"优秀志愿者"</t>
  </si>
  <si>
    <t>校级三等奖</t>
  </si>
  <si>
    <t>苏帅宇</t>
  </si>
  <si>
    <t>院级三等奖？</t>
  </si>
  <si>
    <t>孙杭龙</t>
  </si>
  <si>
    <t>测控技术与仪器</t>
  </si>
  <si>
    <t>刘科兴</t>
  </si>
  <si>
    <t>广东石油化工学院</t>
  </si>
  <si>
    <t>四502</t>
  </si>
  <si>
    <t>王柄淙</t>
  </si>
  <si>
    <t>张周华</t>
  </si>
  <si>
    <t>四454</t>
  </si>
  <si>
    <t>校级数学建模竞赛二等奖</t>
  </si>
  <si>
    <t>张金柱</t>
  </si>
  <si>
    <t>四442</t>
  </si>
  <si>
    <t>康金龙</t>
  </si>
  <si>
    <t>电子信息工程</t>
  </si>
  <si>
    <t>校级二等奖</t>
  </si>
  <si>
    <t>江杰</t>
  </si>
  <si>
    <t>校级合唱比赛三等奖</t>
  </si>
  <si>
    <t>吴博阳</t>
  </si>
  <si>
    <t>天津理工大学</t>
  </si>
  <si>
    <t>校级科技竞赛二等奖</t>
  </si>
  <si>
    <t>戴祥</t>
  </si>
  <si>
    <t>内蒙古科技大学</t>
  </si>
  <si>
    <t>软件工程</t>
  </si>
  <si>
    <t>王聪聪</t>
  </si>
  <si>
    <t>1996.10</t>
  </si>
  <si>
    <t>山东大学</t>
  </si>
  <si>
    <t>六588</t>
  </si>
  <si>
    <t>系统开发</t>
  </si>
  <si>
    <t>赵小强</t>
  </si>
  <si>
    <t>四504</t>
  </si>
  <si>
    <t>王得卫</t>
  </si>
  <si>
    <t>大连东软信息学院</t>
  </si>
  <si>
    <t>田宇</t>
  </si>
  <si>
    <t>1999.10</t>
  </si>
  <si>
    <t>山西农业大学</t>
  </si>
  <si>
    <t>张海宁</t>
  </si>
  <si>
    <t>中国石油大学（北京）克拉玛依校区</t>
  </si>
  <si>
    <t>四439</t>
  </si>
  <si>
    <t>高炎</t>
  </si>
  <si>
    <t>郑州大学</t>
  </si>
  <si>
    <t>计算机科学与技术</t>
  </si>
  <si>
    <t>四483</t>
  </si>
  <si>
    <t>宋佳兴</t>
  </si>
  <si>
    <t>大连大学</t>
  </si>
  <si>
    <t>陈广硕</t>
  </si>
  <si>
    <t>四467</t>
  </si>
  <si>
    <t>王桐</t>
  </si>
  <si>
    <t>女</t>
  </si>
  <si>
    <t>1995.07</t>
  </si>
  <si>
    <t>六425</t>
  </si>
  <si>
    <t>专利著作权一项</t>
  </si>
  <si>
    <t>两篇论文（没标在哪里发表）</t>
  </si>
  <si>
    <t>水声无线传感器网络信道建模及MAC协议方针分析</t>
  </si>
  <si>
    <t>蔡斌</t>
  </si>
  <si>
    <t>昆明学院</t>
  </si>
  <si>
    <t>六458</t>
  </si>
  <si>
    <t>邵禹霖</t>
  </si>
  <si>
    <t>1997.04</t>
  </si>
  <si>
    <t>西密歇根大学</t>
  </si>
  <si>
    <t>会计学</t>
  </si>
  <si>
    <t>校级优秀团干部</t>
  </si>
  <si>
    <t>校级优秀学生奖学金三等奖</t>
  </si>
  <si>
    <t>金融或经济、公司财务运营（财会），课题：金融、经济等。</t>
  </si>
  <si>
    <t>刘明浩</t>
  </si>
  <si>
    <t>四470</t>
  </si>
  <si>
    <t>王亭宇</t>
  </si>
  <si>
    <t>辽宁对外经贸学院</t>
  </si>
  <si>
    <r>
      <rPr>
        <sz val="11"/>
        <rFont val="宋体"/>
        <charset val="134"/>
      </rPr>
      <t>四4</t>
    </r>
    <r>
      <rPr>
        <sz val="11"/>
        <rFont val="宋体"/>
        <charset val="134"/>
      </rPr>
      <t>31</t>
    </r>
  </si>
  <si>
    <t>肖雪菲</t>
  </si>
  <si>
    <t>1997.05</t>
  </si>
  <si>
    <t>悉尼科技大学</t>
  </si>
  <si>
    <t>雅思6.5</t>
  </si>
  <si>
    <t>国际级费马数学竞赛</t>
  </si>
  <si>
    <t>企业价值评估 和财务分析,审 计及保证服务 ,企业会计,公 司法与证券法 ,成本管理与分 析,管理决策会 计</t>
  </si>
  <si>
    <t>石毅</t>
  </si>
  <si>
    <t>1994.08</t>
  </si>
  <si>
    <t>天津商业大学</t>
  </si>
  <si>
    <t>校级优秀毕业生（三次奖学金以上，10%）</t>
  </si>
  <si>
    <t>院级三级奖学金</t>
  </si>
  <si>
    <t>财务柔性、股权激励与双元创新</t>
  </si>
  <si>
    <t>董琳</t>
  </si>
  <si>
    <t>哈尔滨学院</t>
  </si>
  <si>
    <t>李权儒</t>
  </si>
  <si>
    <t>沈阳农业大学</t>
  </si>
  <si>
    <t>胡浩林</t>
  </si>
  <si>
    <t>北华大学</t>
  </si>
  <si>
    <t>四474</t>
  </si>
  <si>
    <t>林骋</t>
  </si>
  <si>
    <t>重庆大学城市科技学院</t>
  </si>
  <si>
    <t>邢子明</t>
  </si>
  <si>
    <t>包头师范学院</t>
  </si>
  <si>
    <t>赵一兵</t>
  </si>
  <si>
    <t>山西师范大学</t>
  </si>
  <si>
    <t>李雨嫣</t>
  </si>
  <si>
    <t>2000.06</t>
  </si>
  <si>
    <t>刘芳宇</t>
  </si>
  <si>
    <t>伦敦大学国王学院</t>
  </si>
  <si>
    <t>金融学</t>
  </si>
  <si>
    <t>六509</t>
  </si>
  <si>
    <t>计算机三级</t>
  </si>
  <si>
    <t>市级数学竞赛一等奖</t>
  </si>
  <si>
    <t>公司金融</t>
  </si>
  <si>
    <t>龙雨彤</t>
  </si>
  <si>
    <t>蒙纳士大学</t>
  </si>
  <si>
    <t>六456</t>
  </si>
  <si>
    <t>运用金融会计 编程知识，对金融市场进行 风险研究。</t>
  </si>
  <si>
    <t>汤易</t>
  </si>
  <si>
    <t>阿德莱德大学</t>
  </si>
  <si>
    <t>省部级计算机设计大赛第三名</t>
  </si>
  <si>
    <t>澳大利亚市级奖学金</t>
  </si>
  <si>
    <t xml:space="preserve">如何在生活中使用金融知识 </t>
  </si>
  <si>
    <t>王子琪</t>
  </si>
  <si>
    <t>外交学院</t>
  </si>
  <si>
    <t>六499</t>
  </si>
  <si>
    <t>校级一级奖学金</t>
  </si>
  <si>
    <t>国际金融</t>
  </si>
  <si>
    <t>说明：若研究生和本科生指标不分开，共同排序时，研究生的总得分的计算方式为：（基础分合计+科研分合计）/70*50</t>
  </si>
  <si>
    <t>评委（签字）：</t>
  </si>
  <si>
    <t>长城钻探高校毕业生招聘面试基础分评分表（2021.05.17）</t>
  </si>
  <si>
    <t>崔雨樵</t>
  </si>
  <si>
    <t>1994.07</t>
  </si>
  <si>
    <t>六447</t>
  </si>
  <si>
    <t>校级3个</t>
  </si>
  <si>
    <t>学术论文：SciCHEMISTRYANDTECH·NOLOGYOFFUELsANDOILSImprovedkmctcEquationsnoraNaNO2/NH4ClHeatCcⅡraingsystcmandthcrImplicationsinoilProducion（第二作者导师一作）
国家级1个，学术论文：中文核心科学技术与工程基于灰色关联的压裂液渗吸主控因素分析（第二作者导师一作）</t>
  </si>
  <si>
    <t>油气田开发理论与系统工程</t>
  </si>
  <si>
    <t>吴倩</t>
  </si>
  <si>
    <t>1996.07</t>
  </si>
  <si>
    <t>石油院校</t>
  </si>
  <si>
    <t>六427</t>
  </si>
  <si>
    <t>校级三好学生/校级优秀学生干部/校级优秀毕业生</t>
  </si>
  <si>
    <t>校级5个</t>
  </si>
  <si>
    <r>
      <rPr>
        <sz val="11"/>
        <rFont val="宋体"/>
        <charset val="134"/>
      </rPr>
      <t xml:space="preserve">一种油水相对渗透率曲线测试装置（新型授权，CN210136162U）；一种在线渗吸实验用核磁共振测试装置及实验方法（授权，CN109682850B）；
耐高温高压可搅拌中间容器装置和多孔介质驱替实验系统（授权，CN111249979A）；一种油水相对渗透率曲线测试装置及测试方法（实审，CN110160932A）。新型排名第一，发明排名第二。
</t>
    </r>
    <r>
      <rPr>
        <sz val="10"/>
        <color rgb="FFFF0000"/>
        <rFont val="宋体"/>
        <charset val="134"/>
      </rPr>
      <t>文章：《InterplaybetweenViscousPressureandCapillaryPressureonPolymerGelDehydrationandWaterShutoffinHydraulicallyFracturedReservoirs》，第二作者，SCI二区期刊《energy&amp;fuels》。</t>
    </r>
    <r>
      <rPr>
        <sz val="10"/>
        <rFont val="宋体"/>
        <charset val="134"/>
      </rPr>
      <t xml:space="preserve">
软件著作权：基于机器学习的边（底）水气藏生产动态预测软件V1.0（2020SR0807539）；基于机器学习的水驱开发油藏生产动态预测软件V1.0（2020SR0664829）。均排名第二。</t>
    </r>
  </si>
  <si>
    <t>油气藏渗流物理、提高采收率、油气藏数值模拟</t>
  </si>
  <si>
    <t>裴叙存</t>
  </si>
  <si>
    <t>省部级中国石油工程设计大赛</t>
  </si>
  <si>
    <t>蔡晓曦</t>
  </si>
  <si>
    <t>2000.09</t>
  </si>
  <si>
    <t>王佳豪</t>
  </si>
  <si>
    <t>榆林学院</t>
  </si>
  <si>
    <t>李天荣</t>
  </si>
  <si>
    <t>四430</t>
  </si>
  <si>
    <t>丁澳洲</t>
  </si>
  <si>
    <t>陈文</t>
  </si>
  <si>
    <t>1993.08</t>
  </si>
  <si>
    <t>省部级1个</t>
  </si>
  <si>
    <t>研究方向：可固化隔离液技术。课题：中深层复杂压力系统提高固井质量关键技术研究。</t>
  </si>
  <si>
    <t>古星星</t>
  </si>
  <si>
    <t>国家级第四届全国油气地质大赛本科生单项组油气藏评价三等奖</t>
  </si>
  <si>
    <t>吴海超</t>
  </si>
  <si>
    <t>汪琼</t>
  </si>
  <si>
    <t>1997.07</t>
  </si>
  <si>
    <t>席树坤</t>
  </si>
  <si>
    <t>哈尔滨工业大学</t>
  </si>
  <si>
    <t>省部级中国化学奥林匹克化学竞赛</t>
  </si>
  <si>
    <t>校级1个</t>
  </si>
  <si>
    <t>林岭</t>
  </si>
  <si>
    <t>四505</t>
  </si>
  <si>
    <t>米祎华</t>
  </si>
  <si>
    <t>东北电力大学</t>
  </si>
  <si>
    <t>国家级第十四届全国化工设计大赛国家三等奖</t>
  </si>
  <si>
    <t>周欢</t>
  </si>
  <si>
    <t>沈阳工业大学</t>
  </si>
  <si>
    <t>六434</t>
  </si>
  <si>
    <t>彭雪</t>
  </si>
  <si>
    <t>四457</t>
  </si>
  <si>
    <t>王效坤</t>
  </si>
  <si>
    <t>六460</t>
  </si>
  <si>
    <t>国家级三维CAD应用工程师/国家级二维CAD高级绘图师</t>
  </si>
  <si>
    <t>微孔喉油层保护材料的制备及性能应用</t>
  </si>
  <si>
    <t>杨萤</t>
  </si>
  <si>
    <t>西北大学</t>
  </si>
  <si>
    <t>六506</t>
  </si>
  <si>
    <t>院级优秀学生干部/优秀共青团员/国家级央企熠星创新创意大赛优秀奖/国家级国家十强/院级先进个人</t>
  </si>
  <si>
    <t>国家级1个校级2个</t>
  </si>
  <si>
    <t>汽油、煤油、柴油以及航空燃料等油品添加剂的研究与应用</t>
  </si>
  <si>
    <t>谢含</t>
  </si>
  <si>
    <t>2000.02</t>
  </si>
  <si>
    <t>六497</t>
  </si>
  <si>
    <t>院级物理学术竞赛三等奖</t>
  </si>
  <si>
    <t>张梦月</t>
  </si>
  <si>
    <t>罗鑫虎</t>
  </si>
  <si>
    <t>1999.11</t>
  </si>
  <si>
    <t>大连理工大学</t>
  </si>
  <si>
    <t>四465</t>
  </si>
  <si>
    <t>邱伟楠</t>
  </si>
  <si>
    <t>石油化工科学研究院</t>
  </si>
  <si>
    <t>校级三好学生/校级优秀毕业生</t>
  </si>
  <si>
    <t>氢气的低温催化燃烧</t>
  </si>
  <si>
    <t>吴朋</t>
  </si>
  <si>
    <t>国家级1个校级1个</t>
  </si>
  <si>
    <t>赵思诚</t>
  </si>
  <si>
    <t>内蒙古农业大学</t>
  </si>
  <si>
    <t>四494</t>
  </si>
  <si>
    <t>国家级第二十五届中国儿童青少年威盛中国芯计算机表演赛全国总决赛网络基础赛三等奖</t>
  </si>
  <si>
    <t>成洪林</t>
  </si>
  <si>
    <t>哈尔滨理工大学</t>
  </si>
  <si>
    <t>彭启袁</t>
  </si>
  <si>
    <t>成都工业学院</t>
  </si>
  <si>
    <t>四436</t>
  </si>
  <si>
    <t>马晓颖</t>
  </si>
  <si>
    <t>仲恺农业工程学院</t>
  </si>
  <si>
    <t>校级三好学生/校级优秀共青团员/校级优秀毕业生</t>
  </si>
  <si>
    <t>国家级1个校级4个</t>
  </si>
  <si>
    <t>杨博文</t>
  </si>
  <si>
    <t>院级电气抢修大赛</t>
  </si>
  <si>
    <t>陈长歌</t>
  </si>
  <si>
    <t>齐鲁工业大学</t>
  </si>
  <si>
    <t>李靖</t>
  </si>
  <si>
    <t>1997.09</t>
  </si>
  <si>
    <t>大连交通大学</t>
  </si>
  <si>
    <t>佟岐峰</t>
  </si>
  <si>
    <t>辽宁工业大学</t>
  </si>
  <si>
    <t>四522</t>
  </si>
  <si>
    <t>薛士垚</t>
  </si>
  <si>
    <t>河北大学工商学院</t>
  </si>
  <si>
    <t>院级优秀团干部/院级优秀志愿者/院级团学活动积极分子/院级优秀部员</t>
  </si>
  <si>
    <t>李晓平</t>
  </si>
  <si>
    <t>熊文秋</t>
  </si>
  <si>
    <t>六459</t>
  </si>
  <si>
    <t>校级校级优秀研究生/国家级首届全国大学生智能机电系统创新设计大赛/省部级“兆易创新杯”第十四届研究生电子设计竞赛</t>
  </si>
  <si>
    <t>并以第二作者的身份发表一篇题为“ANewFallDetectionMethodBasedonFuzzyReasoningforanOmin-DirectionalWalkingTraningRobot”的EI论文，
并以第二作者的身份发表一篇题为“ARobustFeedbackPathTrackingControlAlgorithmforanIndoorCarrierRobotConsideringEnergyOptimization”的SCI论文</t>
  </si>
  <si>
    <t>面向步行辅助机器人的摔倒检测及控制策略研究</t>
  </si>
  <si>
    <t>金垚阳</t>
  </si>
  <si>
    <t>陕西科技大学</t>
  </si>
  <si>
    <t>湛国庆</t>
  </si>
  <si>
    <t>校级自立自强优秀学生/校级优秀团员/校级“第五届书画大赛”三等奖</t>
  </si>
  <si>
    <t>吴小羽</t>
  </si>
  <si>
    <t>西南民族大学</t>
  </si>
  <si>
    <t>校级2019-2020学年优秀学生</t>
  </si>
  <si>
    <t>武斌</t>
  </si>
  <si>
    <t>西安工业大学</t>
  </si>
  <si>
    <t>赵振宇</t>
  </si>
  <si>
    <t>南通大学</t>
  </si>
  <si>
    <t>姜天洋</t>
  </si>
  <si>
    <t>国贺宁</t>
  </si>
  <si>
    <t>李欣宇</t>
  </si>
  <si>
    <t>天津职业技术师范大学</t>
  </si>
  <si>
    <t>于欢</t>
  </si>
  <si>
    <t>天津理工大学中环信息学院</t>
  </si>
  <si>
    <t>省部级全运会优秀志愿者</t>
  </si>
  <si>
    <t>校级2个</t>
  </si>
  <si>
    <t>王培昕</t>
  </si>
  <si>
    <t>校级社会实践优秀奖/校级互联网+校级铜奖</t>
  </si>
  <si>
    <t>校级4个</t>
  </si>
  <si>
    <t>马越洋</t>
  </si>
  <si>
    <t>校级互联网+/国家级全国大学生职业发展大赛</t>
  </si>
  <si>
    <t>王胤清</t>
  </si>
  <si>
    <t>唐海深</t>
  </si>
  <si>
    <t>丁清山</t>
  </si>
  <si>
    <t>1999.40</t>
  </si>
  <si>
    <t>四466</t>
  </si>
  <si>
    <t>国家级全国数学建模大赛二等奖/校级中国石油大学机器人大赛二等奖</t>
  </si>
  <si>
    <t>刘照晖</t>
  </si>
  <si>
    <t>左梓邑</t>
  </si>
  <si>
    <t>何李</t>
  </si>
  <si>
    <t>北京化工大学</t>
  </si>
  <si>
    <t>四501</t>
  </si>
  <si>
    <t>李世奇</t>
  </si>
  <si>
    <t>王贺楠</t>
  </si>
  <si>
    <t>1996.09</t>
  </si>
  <si>
    <t>六433</t>
  </si>
  <si>
    <t>国家级全国机器人专利创新创业大赛优秀奖/省部级辽宁省研究生机器人大赛三等奖/校级校篮球比赛一等奖</t>
  </si>
  <si>
    <t>基于深度学习的无纺布疵点检测算法设计与实现</t>
  </si>
  <si>
    <t>代雄峰</t>
  </si>
  <si>
    <t>成都大学</t>
  </si>
  <si>
    <t>校级三好学生/校级优秀学生干部/校级优秀共青团员</t>
  </si>
  <si>
    <t>周瑜</t>
  </si>
  <si>
    <t>校级机械设计创新大赛</t>
  </si>
  <si>
    <t>卢岚浩</t>
  </si>
  <si>
    <t>浙江师范大学</t>
  </si>
  <si>
    <t>李琪琪</t>
  </si>
  <si>
    <t>四440</t>
  </si>
  <si>
    <t>张晨卓</t>
  </si>
  <si>
    <t>六439</t>
  </si>
  <si>
    <t>2020年“用英语讲中国故事”英语演讲比赛获得入围奖</t>
  </si>
  <si>
    <t>丁家和</t>
  </si>
  <si>
    <t>袁贺</t>
  </si>
  <si>
    <t>1996.12</t>
  </si>
  <si>
    <t>省部级</t>
  </si>
  <si>
    <t>翁朴</t>
  </si>
  <si>
    <t>朱玉沙</t>
  </si>
  <si>
    <t>四443</t>
  </si>
  <si>
    <t>院级英语演讲比赛优胜奖/院级唱歌比赛优秀奖</t>
  </si>
  <si>
    <t>邬凤丹</t>
  </si>
  <si>
    <t>常州大学</t>
  </si>
  <si>
    <t>鲍咏仪</t>
  </si>
  <si>
    <t>龚宸宇</t>
  </si>
  <si>
    <t>延安大学</t>
  </si>
  <si>
    <t>按10分计算</t>
  </si>
  <si>
    <t>张冰雁</t>
  </si>
  <si>
    <t>东华大学</t>
  </si>
  <si>
    <t>院级学习优秀奖</t>
  </si>
  <si>
    <t>雷晓龙</t>
  </si>
  <si>
    <t>天津中德应用技术大学</t>
  </si>
  <si>
    <t>国家级2个校级1个</t>
  </si>
  <si>
    <t>赵海波</t>
  </si>
  <si>
    <t>刘天祺</t>
  </si>
  <si>
    <t>辽宁科技大学</t>
  </si>
  <si>
    <t>四499</t>
  </si>
  <si>
    <t>校级三好学生/校级优秀学生干部</t>
  </si>
  <si>
    <t>张徐</t>
  </si>
  <si>
    <t>省部级第十三届iCAN国际创新创业大赛西南赛区选拔赛省二等奖校级第九届全国大学生机械创新设计大赛创意征集大赛校二等奖省部级四川大学生机器人大赛省二等奖省部级第七届工程训练综合能力竞赛省二等奖校级第六届工程训练综合能力竞赛校三等奖省部级第九届全国大学生机械创新设计大赛省优秀奖</t>
  </si>
  <si>
    <t>阳易芬</t>
  </si>
  <si>
    <t>校级运动会/校级体育舞蹈大赛一等奖/省部级第九届全国大学生机械创新设计大赛四川赛区三等奖</t>
  </si>
  <si>
    <t>田祺</t>
  </si>
  <si>
    <t>日本埼玉工业大学</t>
  </si>
  <si>
    <t>日100</t>
  </si>
  <si>
    <t>利用储氢合金的原理，自己设计了一套模具的加热装置。利用本加热装置，可以有效地减少和预防注塑成型中塑料</t>
  </si>
  <si>
    <t>钱俊宏</t>
  </si>
  <si>
    <t>校级校级物理实验比赛二等奖</t>
  </si>
  <si>
    <t>刘志龙</t>
  </si>
  <si>
    <t>刘豪洸</t>
  </si>
  <si>
    <t>于芷健</t>
  </si>
  <si>
    <t>周绪龙</t>
  </si>
  <si>
    <t>省部级互联网+大赛优秀奖/院级优秀学生干部</t>
  </si>
  <si>
    <t>山东财经大学</t>
  </si>
  <si>
    <t>法律</t>
  </si>
  <si>
    <t>校级优秀学生干部/校级优秀共青团员</t>
  </si>
  <si>
    <t>经济法</t>
  </si>
  <si>
    <t>熊宇杉</t>
  </si>
  <si>
    <t>中国社会科学院大学</t>
  </si>
  <si>
    <t>六441</t>
  </si>
  <si>
    <t>系级优秀学生干部/系级深圳市公安局龙华分局优秀实习生</t>
  </si>
  <si>
    <t>庭审中心之民事答辩制度研究</t>
  </si>
  <si>
    <t>徐晓晴</t>
  </si>
  <si>
    <t>沈阳师范大学</t>
  </si>
  <si>
    <t>民刑</t>
  </si>
  <si>
    <t>高弘嫱</t>
  </si>
  <si>
    <t>贵州大学</t>
  </si>
  <si>
    <t>校级优秀学生干部/院级优秀组织者</t>
  </si>
  <si>
    <t>卫生法学-民法典视角下患者知情同意权的实证研究</t>
  </si>
  <si>
    <t>丁圆圆</t>
  </si>
  <si>
    <t>中国政法大学</t>
  </si>
  <si>
    <t>六493</t>
  </si>
  <si>
    <t>校级三好学生/省部级优秀毕业生</t>
  </si>
  <si>
    <t>刑诉法、证据法、监察法</t>
  </si>
  <si>
    <t>蒋潆莹</t>
  </si>
  <si>
    <t>1996.53</t>
  </si>
  <si>
    <t>吉林大学</t>
  </si>
  <si>
    <t>六525</t>
  </si>
  <si>
    <t>自动驾驶模式下交通肇事的刑事责任分析</t>
  </si>
  <si>
    <t>杜义泽</t>
  </si>
  <si>
    <t>1993.20</t>
  </si>
  <si>
    <t>四川省社会科学院党校</t>
  </si>
  <si>
    <t>六444</t>
  </si>
  <si>
    <t>其它成华区司法所2018-2019年度优秀法律志愿者</t>
  </si>
  <si>
    <t>省部级2个</t>
  </si>
  <si>
    <t>行政法</t>
  </si>
  <si>
    <t>曹珂</t>
  </si>
  <si>
    <t>1995.90</t>
  </si>
  <si>
    <t>黑龙江大学</t>
  </si>
  <si>
    <t>六443</t>
  </si>
  <si>
    <t>其它第一届全国大学生人力资源管理知识技能竞赛辽宁省选拔赛三等奖</t>
  </si>
  <si>
    <t>民事诉讼法</t>
  </si>
  <si>
    <t>李重阳</t>
  </si>
  <si>
    <t>1991.01</t>
  </si>
  <si>
    <t>专八65</t>
  </si>
  <si>
    <t>民商法学</t>
  </si>
  <si>
    <t>郭沿宏</t>
  </si>
  <si>
    <t>西北政法大学</t>
  </si>
  <si>
    <t>六437</t>
  </si>
  <si>
    <t>知识产权法；著作权法领域合法来源抗辩制度研究</t>
  </si>
  <si>
    <t>李彬彬</t>
  </si>
  <si>
    <t>1996.02</t>
  </si>
  <si>
    <t>西南政法大学</t>
  </si>
  <si>
    <t>校级6个</t>
  </si>
  <si>
    <t>民法</t>
  </si>
  <si>
    <t>李梦珂</t>
  </si>
  <si>
    <t>民商事领域</t>
  </si>
  <si>
    <t>赵迎秀</t>
  </si>
  <si>
    <t>1993.05</t>
  </si>
  <si>
    <t>中央财经大学</t>
  </si>
  <si>
    <t>省部级：独立撰写文章《单位发出录用通知又反悔有关的法律问题探究》并发表于《商情》2021年第9期。</t>
  </si>
  <si>
    <t>金融法方向</t>
  </si>
  <si>
    <t>王双双</t>
  </si>
  <si>
    <t>中南财经政法大学</t>
  </si>
  <si>
    <t>六546</t>
  </si>
  <si>
    <t>校级三好学生/校级优秀学生干部/校级优秀研究生</t>
  </si>
  <si>
    <t>知识产权法—《表情包创作合理使用认定规则研究》</t>
  </si>
  <si>
    <t>郭艺</t>
  </si>
  <si>
    <t>省部级优秀学生干部/院级优秀学生干部</t>
  </si>
  <si>
    <t>省部级1个
校级1个</t>
  </si>
  <si>
    <t>反垄断法</t>
  </si>
  <si>
    <t>张浩楠</t>
  </si>
  <si>
    <t>校级优秀研究生/系级法律诊所优秀学员/其它“教授加杯”征文活动二等奖</t>
  </si>
  <si>
    <t>李仕琳</t>
  </si>
  <si>
    <t>1994.04</t>
  </si>
  <si>
    <t>西南财经大学</t>
  </si>
  <si>
    <t>陈清荣</t>
  </si>
  <si>
    <t>六463</t>
  </si>
  <si>
    <t>刑事法实务</t>
  </si>
  <si>
    <t>吴欣明</t>
  </si>
  <si>
    <t>1996.01</t>
  </si>
  <si>
    <t>法律非法学</t>
  </si>
  <si>
    <t>刘羽狄</t>
  </si>
  <si>
    <t>六561</t>
  </si>
  <si>
    <t>劳动法《论营业转让中的劳动合同承继》</t>
  </si>
  <si>
    <t>梁天雅</t>
  </si>
  <si>
    <t>北京师范大学</t>
  </si>
  <si>
    <t>六438</t>
  </si>
  <si>
    <t>非法经营罪</t>
  </si>
  <si>
    <t>潘圆圆</t>
  </si>
  <si>
    <t>广东财经大学</t>
  </si>
  <si>
    <t>六432</t>
  </si>
  <si>
    <t>我国慈善信托监管法律制度研究</t>
  </si>
  <si>
    <t>赵玉霞</t>
  </si>
  <si>
    <t>1993.12</t>
  </si>
  <si>
    <t>六451</t>
  </si>
  <si>
    <t>国际法</t>
  </si>
  <si>
    <t>孙文静</t>
  </si>
  <si>
    <t>1996.05</t>
  </si>
  <si>
    <t>监察法</t>
  </si>
  <si>
    <t>贺娇</t>
  </si>
  <si>
    <t>六446</t>
  </si>
  <si>
    <t>院级优秀研究生</t>
  </si>
  <si>
    <t>经济法和行政法</t>
  </si>
  <si>
    <t>马晓雨</t>
  </si>
  <si>
    <t>刑法学</t>
  </si>
  <si>
    <t>廖璐琦</t>
  </si>
  <si>
    <t>六557</t>
  </si>
  <si>
    <t>校级先进个人/省部级2016年“创青春”全国大学生创业大赛重庆赛区金奖/校级2015年全国大学生英语竞赛C类三等奖</t>
  </si>
  <si>
    <t>表见代理适用</t>
  </si>
  <si>
    <t>武蓉</t>
  </si>
  <si>
    <t>1994.01</t>
  </si>
  <si>
    <t>中国民航大学</t>
  </si>
  <si>
    <t>国家级1个</t>
  </si>
  <si>
    <t>航空法</t>
  </si>
  <si>
    <t>王芳</t>
  </si>
  <si>
    <t>1994.09</t>
  </si>
  <si>
    <t>六512</t>
  </si>
  <si>
    <t>院级三好学生</t>
  </si>
  <si>
    <t>涉外消费者合同</t>
  </si>
  <si>
    <t>蔡雨萌</t>
  </si>
  <si>
    <t>天津师范大学</t>
  </si>
  <si>
    <t>六510</t>
  </si>
  <si>
    <t>不限</t>
  </si>
  <si>
    <t>田甜</t>
  </si>
  <si>
    <t>发表《一种地面测定井下采空区煤层气富集区的方法》；《一种废弃矿井老空区导气裂隙带测定方法》等专利</t>
  </si>
  <si>
    <t>知识产权</t>
  </si>
  <si>
    <t>赵韫卿</t>
  </si>
  <si>
    <t>六532</t>
  </si>
  <si>
    <t>国家级2个校级3个</t>
  </si>
  <si>
    <t>民商法</t>
  </si>
  <si>
    <t>黄健栓</t>
  </si>
  <si>
    <t>1990.12</t>
  </si>
  <si>
    <t>法学</t>
  </si>
  <si>
    <t>六558</t>
  </si>
  <si>
    <t>国家级第十二届中国大学生年度人物/美国大学生数学建模竞赛MeritoriousWinner相当于一等/国家级全国大学生英语竞赛二等奖</t>
  </si>
  <si>
    <t>国家级1个校级3个</t>
  </si>
  <si>
    <t>破产法、银行法、证券法</t>
  </si>
  <si>
    <t>张丁以</t>
  </si>
  <si>
    <t>钱瑾</t>
  </si>
  <si>
    <t>1996.08</t>
  </si>
  <si>
    <t>六494</t>
  </si>
  <si>
    <t>校级第三届学术英语学生口头报告大赛团队三等奖</t>
  </si>
  <si>
    <t>经济法学：《有限责任公司越权担保中相对人的审查义务研究——基于裁判文书的实证分析》</t>
  </si>
  <si>
    <t>赵耀民</t>
  </si>
  <si>
    <t>1995.00</t>
  </si>
  <si>
    <t>UniversityCollegeLondon</t>
  </si>
  <si>
    <t>六536</t>
  </si>
  <si>
    <t>院级优秀学生干部</t>
  </si>
  <si>
    <t>公司金融：针对欧盟和美国对信用评级机构的监管改革效果的比较和批判分析</t>
  </si>
  <si>
    <t>李慧</t>
  </si>
  <si>
    <t>民事司法实务</t>
  </si>
  <si>
    <t>丁再瑄</t>
  </si>
  <si>
    <t>云南大学</t>
  </si>
  <si>
    <t>陈禛</t>
  </si>
  <si>
    <t>西安交通大学</t>
  </si>
  <si>
    <t>皮元</t>
  </si>
  <si>
    <t>中南民族大学</t>
  </si>
  <si>
    <t>六473</t>
  </si>
  <si>
    <t>校级三好学生/省部级2019年湖北省财税法学研究生论坛优秀论文二等奖/校级优秀学生科研项目三等奖</t>
  </si>
  <si>
    <t>国家级：在北大核心期刊《财会月刊》发表一篇论文，论文题目为：《对赌协议现金补偿所得课税：形式与实质之争及其弥合》。</t>
  </si>
  <si>
    <t>财税法</t>
  </si>
  <si>
    <t>郝蕴</t>
  </si>
  <si>
    <t>六505</t>
  </si>
  <si>
    <t>股权善意取得；有限公司股权善意取得的适用</t>
  </si>
  <si>
    <t>马媛廷</t>
  </si>
  <si>
    <t>六462</t>
  </si>
  <si>
    <t>司法制度</t>
  </si>
  <si>
    <t>邱晓敏</t>
  </si>
  <si>
    <t>六596</t>
  </si>
  <si>
    <t>校级“优秀生”荣誉称号/院级三好学生</t>
  </si>
  <si>
    <t>研究生毕业论文为《企业中自我交易行为效力的研究》</t>
  </si>
  <si>
    <t>吴石月</t>
  </si>
  <si>
    <t>六542</t>
  </si>
  <si>
    <t>杨慧敏</t>
  </si>
  <si>
    <t>华北电力大学（保定）</t>
  </si>
  <si>
    <t>刘小如</t>
  </si>
  <si>
    <t>1991.03</t>
  </si>
  <si>
    <t>六480</t>
  </si>
  <si>
    <t>周莞欣</t>
  </si>
  <si>
    <t>南京大学</t>
  </si>
  <si>
    <t>李思楠</t>
  </si>
  <si>
    <t>国际经济与贸易</t>
  </si>
  <si>
    <t>四449</t>
  </si>
  <si>
    <t>刘佳玮</t>
  </si>
  <si>
    <t>南开大学滨海学院</t>
  </si>
  <si>
    <t>按100分计算</t>
  </si>
  <si>
    <t>市级2019西安市临潼区国庆旅游黄金周志愿者服务证书</t>
  </si>
  <si>
    <t>孙佳琪</t>
  </si>
  <si>
    <t>中国人民大学</t>
  </si>
  <si>
    <t>六527</t>
  </si>
  <si>
    <t>罗楚秦</t>
  </si>
  <si>
    <t>陈蕊</t>
  </si>
  <si>
    <t>河南大学</t>
  </si>
  <si>
    <t>省部级郑开国际马拉松优秀志愿者证书</t>
  </si>
  <si>
    <t>李欣</t>
  </si>
  <si>
    <t>西南交通大学</t>
  </si>
  <si>
    <t>陈俊灵</t>
  </si>
  <si>
    <t>上海立信会计金融学院</t>
  </si>
  <si>
    <t>崔智妍</t>
  </si>
  <si>
    <t>汪珊</t>
  </si>
  <si>
    <t>四471</t>
  </si>
  <si>
    <t>校级优秀团员/校级铜奖</t>
  </si>
  <si>
    <t>吕东旭</t>
  </si>
  <si>
    <t>大连财经学院</t>
  </si>
  <si>
    <t>张舜禹</t>
  </si>
  <si>
    <t>校级第二届经济贸易大赛优秀奖/院级海报设计大赛二等奖</t>
  </si>
  <si>
    <t>陈燕梅</t>
  </si>
  <si>
    <t>王一同</t>
  </si>
  <si>
    <t>杜晓彤</t>
  </si>
  <si>
    <t>聊城大学</t>
  </si>
  <si>
    <t>说明：1.若研究生和本科生指标不分开，共同排序时，研究生的总得分的计算方式为：（基础分合计+科研分合计）/70*50
      2.面试基础评分表留存一年。</t>
  </si>
  <si>
    <t>长城钻探高校毕业生招聘面试基础分评分表（2021.10.31）</t>
  </si>
  <si>
    <t>刘洋</t>
  </si>
  <si>
    <t>2001.03</t>
  </si>
  <si>
    <t>刘青峰</t>
  </si>
  <si>
    <t>阮视野</t>
  </si>
  <si>
    <t>2000.10</t>
  </si>
  <si>
    <t>郭佳骏</t>
  </si>
  <si>
    <t>焦李科</t>
  </si>
  <si>
    <t>竞赛4次</t>
  </si>
  <si>
    <t>王春洋</t>
  </si>
  <si>
    <t>四461</t>
  </si>
  <si>
    <t>卢琪</t>
  </si>
  <si>
    <t>竞赛2次</t>
  </si>
  <si>
    <t>王威</t>
  </si>
  <si>
    <t>张玉龙</t>
  </si>
  <si>
    <t>吕天琛</t>
  </si>
  <si>
    <t>冉伟杰</t>
  </si>
  <si>
    <t>2000.04</t>
  </si>
  <si>
    <t>翁梦洋</t>
  </si>
  <si>
    <t>四495</t>
  </si>
  <si>
    <t>张锋</t>
  </si>
  <si>
    <t>兰州城市学院</t>
  </si>
  <si>
    <t>马晨</t>
  </si>
  <si>
    <t>单星凯</t>
  </si>
  <si>
    <t>竞赛1次</t>
  </si>
  <si>
    <t>校级奖学金3次</t>
  </si>
  <si>
    <t>张李明</t>
  </si>
  <si>
    <t>严瑶</t>
  </si>
  <si>
    <t>竞赛3次</t>
  </si>
  <si>
    <t>盛常旺</t>
  </si>
  <si>
    <t>葛明轩</t>
  </si>
  <si>
    <t>2000.08</t>
  </si>
  <si>
    <t>高松林</t>
  </si>
  <si>
    <t>1997.01</t>
  </si>
  <si>
    <t>桩靴基础</t>
  </si>
  <si>
    <t>石起朋</t>
  </si>
  <si>
    <t>远东联邦大学</t>
  </si>
  <si>
    <t>钻井废液的无害化处理</t>
  </si>
  <si>
    <t>褚吉超</t>
  </si>
  <si>
    <t/>
  </si>
  <si>
    <t>改善集油和处理系统</t>
  </si>
  <si>
    <t>李唯熙</t>
  </si>
  <si>
    <t>安全工程</t>
  </si>
  <si>
    <t>谭玉灿</t>
  </si>
  <si>
    <t>龙阳</t>
  </si>
  <si>
    <t>马腾鑫</t>
  </si>
  <si>
    <t>发表论文Fuzzy neural network for studying coupling between drilling parameters在ACS（sci）杂志
发表人工智能类文章：基于改进Faster R-CNN的钢材表面缺陷检测方法（吉大学报）</t>
  </si>
  <si>
    <t>毕恒威</t>
  </si>
  <si>
    <t>四507</t>
  </si>
  <si>
    <t>张孝合</t>
  </si>
  <si>
    <t>蒙顺生</t>
  </si>
  <si>
    <t>刘康</t>
  </si>
  <si>
    <t>中国地质大学(北京)</t>
  </si>
  <si>
    <t>优秀毕业生</t>
  </si>
  <si>
    <t>地热井流体</t>
  </si>
  <si>
    <t>何涛</t>
  </si>
  <si>
    <t>中国地质大学(武汉)</t>
  </si>
  <si>
    <t>校级奖学金2次</t>
  </si>
  <si>
    <t>遥感影像目标检测</t>
  </si>
  <si>
    <t>徐猛</t>
  </si>
  <si>
    <t>天然气水合物勘探与开发</t>
  </si>
  <si>
    <t>乐天呈</t>
  </si>
  <si>
    <t>1996.11</t>
  </si>
  <si>
    <t>六589</t>
  </si>
  <si>
    <t>李飞龙</t>
  </si>
  <si>
    <t>沉积学，辽河盆地驾掌寺-小龙湾东营组沉积体系分析</t>
  </si>
  <si>
    <t>杨硕</t>
  </si>
  <si>
    <t>六484</t>
  </si>
  <si>
    <t>岩石力学 微波照射下岩石温度测定及温度应力弱化机制研究</t>
  </si>
  <si>
    <t>陈雷</t>
  </si>
  <si>
    <t>中国地质科学院</t>
  </si>
  <si>
    <t>构造地质学</t>
  </si>
  <si>
    <t>通过沉积序列观测、薄片观察统计、重砂单矿物分析、碎屑锆石以及地球化学分析等方法系统恢复沉积盆地原型</t>
  </si>
  <si>
    <t>蔡虎成</t>
  </si>
  <si>
    <t>六436</t>
  </si>
  <si>
    <t>区域地质调查</t>
  </si>
  <si>
    <t>邓哲</t>
  </si>
  <si>
    <t>朱卫伟</t>
  </si>
  <si>
    <t>夏明</t>
  </si>
  <si>
    <t>四503</t>
  </si>
  <si>
    <t>向本林</t>
  </si>
  <si>
    <t>四484</t>
  </si>
  <si>
    <t>王石林</t>
  </si>
  <si>
    <t>华东理工大学</t>
  </si>
  <si>
    <t>三好学生</t>
  </si>
  <si>
    <t>校级奖学金7次</t>
  </si>
  <si>
    <t>等离子光催化剂设计、制备及研发</t>
  </si>
  <si>
    <t>何志顺</t>
  </si>
  <si>
    <t>但建忱</t>
  </si>
  <si>
    <t>赵云昊</t>
  </si>
  <si>
    <t>2000.07</t>
  </si>
  <si>
    <t>覃瑶</t>
  </si>
  <si>
    <t>邹贤忠</t>
  </si>
  <si>
    <t>日四99</t>
  </si>
  <si>
    <t>何润</t>
  </si>
  <si>
    <t>李想</t>
  </si>
  <si>
    <t>兰州交通大学</t>
  </si>
  <si>
    <t>化学</t>
  </si>
  <si>
    <t>六518</t>
  </si>
  <si>
    <t>李佳骏</t>
  </si>
  <si>
    <t>巴文轩</t>
  </si>
  <si>
    <t>化学工程</t>
  </si>
  <si>
    <t>凝胶堵漏</t>
  </si>
  <si>
    <t>张硕</t>
  </si>
  <si>
    <t>油田用酸化缓蚀剂及钻井堵漏剂等</t>
  </si>
  <si>
    <t>罗云翔</t>
  </si>
  <si>
    <t>化学工程与技术</t>
  </si>
  <si>
    <t>计算机二级证书.jpg</t>
  </si>
  <si>
    <t>钻井液处理剂设计与合成、钻井液体系设计、聚合物处理剂水溶液高温降解机理研究。</t>
  </si>
  <si>
    <t>高嵩</t>
  </si>
  <si>
    <t>化学工程与工艺</t>
  </si>
  <si>
    <t>杨正康</t>
  </si>
  <si>
    <t>工业催化剂的研发和改良</t>
  </si>
  <si>
    <t>曾为</t>
  </si>
  <si>
    <t>营口理工学院</t>
  </si>
  <si>
    <t>刘颢诚</t>
  </si>
  <si>
    <t>大连理工大学（盘锦校区）</t>
  </si>
  <si>
    <t>化学工程与工业生物工程</t>
  </si>
  <si>
    <t>温斌</t>
  </si>
  <si>
    <t>南昌工学院</t>
  </si>
  <si>
    <t>电气工程</t>
  </si>
  <si>
    <t>董楚杰</t>
  </si>
  <si>
    <t>武汉科技大学</t>
  </si>
  <si>
    <t>六492</t>
  </si>
  <si>
    <t>竞赛4个</t>
  </si>
  <si>
    <t>新型逆变器控制</t>
  </si>
  <si>
    <t>顾凯航</t>
  </si>
  <si>
    <t>竞赛7个</t>
  </si>
  <si>
    <t>罗志航</t>
  </si>
  <si>
    <t>袁钲淼</t>
  </si>
  <si>
    <t>吕哲</t>
  </si>
  <si>
    <t>王孟阔</t>
  </si>
  <si>
    <t>李佳伟</t>
  </si>
  <si>
    <t>于金海</t>
  </si>
  <si>
    <t>郑鑫宇</t>
  </si>
  <si>
    <t>沈阳理工大学</t>
  </si>
  <si>
    <t>六470</t>
  </si>
  <si>
    <t>基于视觉的机械臂抓取研究</t>
  </si>
  <si>
    <t>杨天赐</t>
  </si>
  <si>
    <t>韩金语</t>
  </si>
  <si>
    <t>四506</t>
  </si>
  <si>
    <t>洪浩哲</t>
  </si>
  <si>
    <t>六551</t>
  </si>
  <si>
    <t>李晓豪</t>
  </si>
  <si>
    <t>2000.11</t>
  </si>
  <si>
    <t>吴思远</t>
  </si>
  <si>
    <t>沈阳建筑大学</t>
  </si>
  <si>
    <t>孙振鹏</t>
  </si>
  <si>
    <t>胡均丰</t>
  </si>
  <si>
    <t>2001.05</t>
  </si>
  <si>
    <t>四498</t>
  </si>
  <si>
    <t>齐熠</t>
  </si>
  <si>
    <t>六482</t>
  </si>
  <si>
    <t>文新宇</t>
  </si>
  <si>
    <t>2000.03</t>
  </si>
  <si>
    <t>华东交通大学</t>
  </si>
  <si>
    <t>刘智轩</t>
  </si>
  <si>
    <t>姚耀</t>
  </si>
  <si>
    <t>大连海洋大学</t>
  </si>
  <si>
    <t>杨敬茹</t>
  </si>
  <si>
    <t>李杰</t>
  </si>
  <si>
    <t>天津科技大学</t>
  </si>
  <si>
    <t>碳纤维复合材料</t>
  </si>
  <si>
    <t>段金麒</t>
  </si>
  <si>
    <t>盛鹏宇</t>
  </si>
  <si>
    <t>2000.12</t>
  </si>
  <si>
    <t>刘添翼</t>
  </si>
  <si>
    <t>人工智能算法在油气田开发领域的应用</t>
  </si>
  <si>
    <t>董瑞</t>
  </si>
  <si>
    <t>基于嵌入式的植保机变流量控制器的设计</t>
  </si>
  <si>
    <t>游东亚</t>
  </si>
  <si>
    <t>河南理工大学</t>
  </si>
  <si>
    <t>数据驱动控制</t>
  </si>
  <si>
    <t>国剑锋</t>
  </si>
  <si>
    <t>现代信号处理；油气管道泄漏检测</t>
  </si>
  <si>
    <t>陈彪</t>
  </si>
  <si>
    <t>武汉工程大学</t>
  </si>
  <si>
    <t>王向阳</t>
  </si>
  <si>
    <t>华北理工大学</t>
  </si>
  <si>
    <t>基于数据挖掘的焦炉集气管压力控制</t>
  </si>
  <si>
    <t>刘汉东</t>
  </si>
  <si>
    <t>优秀研究生</t>
  </si>
  <si>
    <t>机械臂运动规划</t>
  </si>
  <si>
    <t>李盼盼</t>
  </si>
  <si>
    <t>张宗虎</t>
  </si>
  <si>
    <t>山东理工大学</t>
  </si>
  <si>
    <t>吴凯</t>
  </si>
  <si>
    <t>骆勇全</t>
  </si>
  <si>
    <t>黄建雨</t>
  </si>
  <si>
    <t>张传勖</t>
  </si>
  <si>
    <t>王晋</t>
  </si>
  <si>
    <t>其他荣誉</t>
  </si>
  <si>
    <t>旋转机械故障诊断</t>
  </si>
  <si>
    <t>罗锦达</t>
  </si>
  <si>
    <t>张子旭</t>
  </si>
  <si>
    <t>陈煜开</t>
  </si>
  <si>
    <t>李士宇</t>
  </si>
  <si>
    <t>鲁除生</t>
  </si>
  <si>
    <t>湖北工业大学</t>
  </si>
  <si>
    <t>六485</t>
  </si>
  <si>
    <t>郭云龙</t>
  </si>
  <si>
    <t>机械设计与制造</t>
  </si>
  <si>
    <t>余文章</t>
  </si>
  <si>
    <t>闵小宇</t>
  </si>
  <si>
    <t>胡藤也</t>
  </si>
  <si>
    <t>李涵</t>
  </si>
  <si>
    <t>李森仡</t>
  </si>
  <si>
    <t>李楠</t>
  </si>
  <si>
    <t>聚合物加工装备设计-SCFNA法连续制备高性能导电复合材料的研究</t>
  </si>
  <si>
    <t>厉业民</t>
  </si>
  <si>
    <t>轴承润滑</t>
  </si>
  <si>
    <t>郭新宇</t>
  </si>
  <si>
    <t>毛志宏</t>
  </si>
  <si>
    <t>田博禹</t>
  </si>
  <si>
    <t>四552</t>
  </si>
  <si>
    <t>贺子煜</t>
  </si>
  <si>
    <t>贺齐齐</t>
  </si>
  <si>
    <t>刘凤聪</t>
  </si>
  <si>
    <t>黑龙江科技大学</t>
  </si>
  <si>
    <t>校级奖学金4次</t>
  </si>
  <si>
    <t>激光加工</t>
  </si>
  <si>
    <t>孔祥虎</t>
  </si>
  <si>
    <t>东北大学</t>
  </si>
  <si>
    <t>六467</t>
  </si>
  <si>
    <t>研究方向：流体仿真，管道泄漏检测，结构设计。课题：烧结机本体泄漏的压力和声波信号检测与实验研究</t>
  </si>
  <si>
    <t>杨金洋</t>
  </si>
  <si>
    <t>沈阳航空航天大学</t>
  </si>
  <si>
    <t>王世新</t>
  </si>
  <si>
    <t>车辆工程</t>
  </si>
  <si>
    <t>魏雨童</t>
  </si>
  <si>
    <t>院级优秀个人</t>
  </si>
  <si>
    <t>范志博</t>
  </si>
  <si>
    <t>张帅印</t>
  </si>
  <si>
    <t>四475</t>
  </si>
  <si>
    <t>王泳栋</t>
  </si>
  <si>
    <t>重庆邮电大学</t>
  </si>
  <si>
    <t>赵风和</t>
  </si>
  <si>
    <t>六468</t>
  </si>
  <si>
    <t>赵金强</t>
  </si>
  <si>
    <t>吕潇然</t>
  </si>
  <si>
    <t>陆珺尧</t>
  </si>
  <si>
    <t>柴寿仓</t>
  </si>
  <si>
    <t>胡佳豪</t>
  </si>
  <si>
    <t>李俊龙</t>
  </si>
  <si>
    <t>四476</t>
  </si>
  <si>
    <t>孟明浩</t>
  </si>
  <si>
    <t>大连外国语大学</t>
  </si>
  <si>
    <t>赵琳琳</t>
  </si>
  <si>
    <t>基于位置社交网络的图嵌入</t>
  </si>
  <si>
    <t>陈佳铭</t>
  </si>
  <si>
    <t>程歆婷</t>
  </si>
  <si>
    <t>竞赛8个</t>
  </si>
  <si>
    <t>李勇峰</t>
  </si>
  <si>
    <t>1993.09</t>
  </si>
  <si>
    <t>内蒙古大学</t>
  </si>
  <si>
    <t>陈若彤</t>
  </si>
  <si>
    <t>宝鸡文理学院</t>
  </si>
  <si>
    <t>高霖</t>
  </si>
  <si>
    <t>昆士兰大学</t>
  </si>
  <si>
    <t>雅思7.5</t>
  </si>
  <si>
    <t>财务会计、审计、公司会计、管理会计和控制</t>
  </si>
  <si>
    <t>李柏芳</t>
  </si>
  <si>
    <t>沈阳工学院</t>
  </si>
  <si>
    <t>张佳成</t>
  </si>
  <si>
    <t>天津财经大学</t>
  </si>
  <si>
    <t>任江鹏</t>
  </si>
  <si>
    <t>河北工业大学</t>
  </si>
  <si>
    <t>财务与会计</t>
  </si>
  <si>
    <t>欧阳连战</t>
  </si>
  <si>
    <t>湖南财政经济学院</t>
  </si>
  <si>
    <t>王梓钰</t>
  </si>
  <si>
    <t>宁夏大学</t>
  </si>
  <si>
    <t>研究方向：现金流量视角下BC公司财务风险评价和控制研究</t>
  </si>
  <si>
    <t>杨若璇</t>
  </si>
  <si>
    <t>校级优秀毕业论文</t>
  </si>
  <si>
    <t>熊晓琳</t>
  </si>
  <si>
    <t>2001.04</t>
  </si>
  <si>
    <t>何汶松</t>
  </si>
  <si>
    <t>四川农业大学</t>
  </si>
  <si>
    <t>六487</t>
  </si>
  <si>
    <t>省部级奖学金</t>
  </si>
  <si>
    <t>农业天气风险测度与普惠式天气金融发展路径研究、教育部国别与区域研究项目：德国金融政策研究</t>
  </si>
  <si>
    <t>盖哲</t>
  </si>
  <si>
    <t>六503</t>
  </si>
  <si>
    <t>证券投资与资本市场</t>
  </si>
  <si>
    <t>郑有祺</t>
  </si>
  <si>
    <t>悉尼大学</t>
  </si>
  <si>
    <t>六539</t>
  </si>
  <si>
    <t>李健</t>
  </si>
  <si>
    <t>吉林财经大学</t>
  </si>
  <si>
    <t>环境公益诉讼</t>
  </si>
  <si>
    <t>扈泽宇</t>
  </si>
  <si>
    <t>雅思8</t>
  </si>
  <si>
    <t>法治的意义与价值</t>
  </si>
  <si>
    <t>苏士广</t>
  </si>
  <si>
    <t>赵轩</t>
  </si>
  <si>
    <t>湘潭大学</t>
  </si>
  <si>
    <t>党内法规学、党的领导</t>
  </si>
  <si>
    <t>李斌</t>
  </si>
  <si>
    <t>谢茜</t>
  </si>
  <si>
    <t>四482</t>
  </si>
  <si>
    <t>张禄田</t>
  </si>
  <si>
    <t>乔梁</t>
  </si>
  <si>
    <t>西北民族大学</t>
  </si>
  <si>
    <t>田晓东</t>
  </si>
  <si>
    <t>油气储运工程</t>
  </si>
  <si>
    <t>于靖人</t>
  </si>
  <si>
    <t>蔡阳阳</t>
  </si>
  <si>
    <t>吴超</t>
  </si>
  <si>
    <t>范硕</t>
  </si>
  <si>
    <t>杨策</t>
  </si>
  <si>
    <t>建筑与土木工程</t>
  </si>
  <si>
    <t>混凝土材料力学行为与损伤失效机理</t>
  </si>
  <si>
    <t>张硕硕</t>
  </si>
  <si>
    <t>刘子赫</t>
  </si>
  <si>
    <t>华威大学（英国）</t>
  </si>
  <si>
    <t>金融管理与实务</t>
  </si>
  <si>
    <t>姚一惟</t>
  </si>
  <si>
    <t>河南财经政法大学</t>
  </si>
  <si>
    <t>金融数学</t>
  </si>
  <si>
    <t>四481</t>
  </si>
  <si>
    <t>张佳怡</t>
  </si>
  <si>
    <t>上海交通大学</t>
  </si>
  <si>
    <t>中国现当代文学</t>
  </si>
  <si>
    <t>六569</t>
  </si>
  <si>
    <t>新时期以来草原诗歌中的认同建构</t>
  </si>
  <si>
    <t>顾席铭</t>
  </si>
  <si>
    <t>兵库县立大学</t>
  </si>
  <si>
    <t>人工智能</t>
  </si>
  <si>
    <t>日二101</t>
  </si>
  <si>
    <t>计算机视觉，无标签数据在图像分类与图像分割中的应用</t>
  </si>
  <si>
    <t>王良</t>
  </si>
  <si>
    <t>1994.12</t>
  </si>
  <si>
    <t>硕士研究生</t>
  </si>
  <si>
    <t>东北财经大学</t>
  </si>
  <si>
    <t>金融工程</t>
  </si>
  <si>
    <t>在经济不确定情况下基金业绩对投资者行为的影响分析</t>
  </si>
  <si>
    <t>范恒懿</t>
  </si>
  <si>
    <t>布里斯托大学（英国）</t>
  </si>
  <si>
    <t>管理科学</t>
  </si>
  <si>
    <t>公司财务绩效管理</t>
  </si>
  <si>
    <t>王世星</t>
  </si>
  <si>
    <t>大学本科</t>
  </si>
  <si>
    <t>能源化学工程</t>
  </si>
  <si>
    <t>未过四</t>
  </si>
  <si>
    <t>张凯</t>
  </si>
  <si>
    <t>矿产普查与勘探</t>
  </si>
  <si>
    <t>未过六</t>
  </si>
  <si>
    <t>参与科研项目“仪陇-平昌地区海相碳酸盐岩岩相古地理研究”与“合川-潼南区块茅口组储层成因机研究“</t>
  </si>
  <si>
    <t>刘延双</t>
  </si>
  <si>
    <t>张帅帅</t>
  </si>
  <si>
    <t>刘加乐</t>
  </si>
  <si>
    <t>张忠强</t>
  </si>
  <si>
    <t>油气田开发</t>
  </si>
  <si>
    <t>赵元</t>
  </si>
  <si>
    <t>任海帆</t>
  </si>
  <si>
    <t>井控、压井、气侵监测、气液两相流</t>
  </si>
  <si>
    <t>马涛</t>
  </si>
  <si>
    <t>钟浩霖</t>
  </si>
  <si>
    <t>韩冰</t>
  </si>
  <si>
    <t>四维地震油藏渗流</t>
  </si>
  <si>
    <t>柳思祺</t>
  </si>
  <si>
    <t>冀嘉兴</t>
  </si>
  <si>
    <t>程哲</t>
  </si>
  <si>
    <t>驱油用表面活性剂</t>
  </si>
  <si>
    <t>池伸</t>
  </si>
  <si>
    <t>腐蚀电化学、缓蚀剂合成及评价</t>
  </si>
  <si>
    <t>陶振龙</t>
  </si>
  <si>
    <t>王振宇</t>
  </si>
  <si>
    <t>安阳工学院</t>
  </si>
  <si>
    <t>潘贤杨</t>
  </si>
  <si>
    <t>吕其龙</t>
  </si>
  <si>
    <t>杨超</t>
  </si>
  <si>
    <t>陶冶</t>
  </si>
  <si>
    <t>闻海楠</t>
  </si>
  <si>
    <t>李伟涛</t>
  </si>
  <si>
    <t>徐钊博</t>
  </si>
  <si>
    <t>韩生宁</t>
  </si>
  <si>
    <t>卢思睿</t>
  </si>
  <si>
    <t>张世龙</t>
  </si>
  <si>
    <t>张露馨</t>
  </si>
  <si>
    <t>张怡茹</t>
  </si>
  <si>
    <t>王晶晶</t>
  </si>
  <si>
    <t>中国矿业大学(北京)</t>
  </si>
  <si>
    <t>六474</t>
  </si>
  <si>
    <t>基于机器学习的地质灾害预测</t>
  </si>
  <si>
    <t>刘佳玉</t>
  </si>
  <si>
    <t>地球化学</t>
  </si>
  <si>
    <t>刘子儇</t>
  </si>
  <si>
    <t>The University of Queensland</t>
  </si>
  <si>
    <t>半导体阳光电极</t>
  </si>
  <si>
    <t>韩海涛</t>
  </si>
  <si>
    <t>无机化学</t>
  </si>
  <si>
    <t>六448</t>
  </si>
  <si>
    <t>三苯胺基金属有机框架的构筑及光催化碳氢活化</t>
  </si>
  <si>
    <t>兰乐芳</t>
  </si>
  <si>
    <t>化学工艺</t>
  </si>
  <si>
    <t>六476</t>
  </si>
  <si>
    <t>表面活性剂及驱油应用</t>
  </si>
  <si>
    <t>孙艳辉</t>
  </si>
  <si>
    <t>校级奖学金5次</t>
  </si>
  <si>
    <t>罗伯秋</t>
  </si>
  <si>
    <t>乔梦娇</t>
  </si>
  <si>
    <t>六523</t>
  </si>
  <si>
    <t>姚璐</t>
  </si>
  <si>
    <t>1991.12</t>
  </si>
  <si>
    <t>博士研究生</t>
  </si>
  <si>
    <t>六501</t>
  </si>
  <si>
    <t>张婉滢</t>
  </si>
  <si>
    <t>翟漪璇</t>
  </si>
  <si>
    <t>计算机三维视觉</t>
  </si>
  <si>
    <t>陈晓妹</t>
  </si>
  <si>
    <t>上海电力大学</t>
  </si>
  <si>
    <t>智能电网信息工程</t>
  </si>
  <si>
    <t>院级优秀毕业生</t>
  </si>
  <si>
    <t>视频/图像压缩</t>
  </si>
  <si>
    <t>夏璐</t>
  </si>
  <si>
    <t>辽宁科技学院</t>
  </si>
  <si>
    <t>于艺范</t>
  </si>
  <si>
    <t>李珍</t>
  </si>
  <si>
    <t>西安科技大学</t>
  </si>
  <si>
    <t>计算机辅助分析</t>
  </si>
  <si>
    <t>李雨桐</t>
  </si>
  <si>
    <t>赵金玲</t>
  </si>
  <si>
    <t>青岛大学</t>
  </si>
  <si>
    <t>四555</t>
  </si>
  <si>
    <t>冯琛淇</t>
  </si>
  <si>
    <t>四468</t>
  </si>
  <si>
    <t>李佳宸</t>
  </si>
  <si>
    <t>信息管理与信息系统</t>
  </si>
  <si>
    <t>魏晓芬</t>
  </si>
  <si>
    <t>西北师范大学</t>
  </si>
  <si>
    <t>数据挖掘-聚类算法</t>
  </si>
  <si>
    <t>吕佳丽</t>
  </si>
  <si>
    <t>高荷</t>
  </si>
  <si>
    <t>雅思6</t>
  </si>
  <si>
    <t>刘依璐</t>
  </si>
  <si>
    <t>山西大学</t>
  </si>
  <si>
    <t>多标签学习</t>
  </si>
  <si>
    <t>霍明慧</t>
  </si>
  <si>
    <t>教育经济与管理</t>
  </si>
  <si>
    <t>公共管理领域内的教育经济与教育管理问题，海外教育背景对高校教师的科研生产力影响</t>
  </si>
  <si>
    <t>何亚玲</t>
  </si>
  <si>
    <t>六478</t>
  </si>
  <si>
    <t>投资者情绪与股票市场波动</t>
  </si>
  <si>
    <t>赖若岚</t>
  </si>
  <si>
    <t>武汉纺织大学</t>
  </si>
  <si>
    <t>六465</t>
  </si>
  <si>
    <t>魏子涵</t>
  </si>
  <si>
    <t>西北农林科技大学</t>
  </si>
  <si>
    <t>周立芳</t>
  </si>
  <si>
    <t>校级奖学金6次</t>
  </si>
  <si>
    <t>财务会计</t>
  </si>
  <si>
    <t>杨语桐</t>
  </si>
  <si>
    <t>中国地质大学长城学院</t>
  </si>
  <si>
    <t>韩婷婷</t>
  </si>
  <si>
    <t>1994.03</t>
  </si>
  <si>
    <t>俄罗斯普列汉诺夫经济大学</t>
  </si>
  <si>
    <t>国际贸易学</t>
  </si>
  <si>
    <t>优秀学生干部（连续两次）</t>
  </si>
  <si>
    <t>财务管理方向</t>
  </si>
  <si>
    <t>刘雅欣</t>
  </si>
  <si>
    <t>黄淮学院</t>
  </si>
  <si>
    <t>欧亚姗</t>
  </si>
  <si>
    <t>姚子怡</t>
  </si>
  <si>
    <t>六571</t>
  </si>
  <si>
    <t>刘婕</t>
  </si>
  <si>
    <t>白俄罗斯国立大学</t>
  </si>
  <si>
    <t>会计</t>
  </si>
  <si>
    <t>万世英</t>
  </si>
  <si>
    <t>王亚娟</t>
  </si>
  <si>
    <t>西安理工大学</t>
  </si>
  <si>
    <t>邓济文</t>
  </si>
  <si>
    <t>熊菲斐</t>
  </si>
  <si>
    <t>六560</t>
  </si>
  <si>
    <t>竞赛3个</t>
  </si>
  <si>
    <t>王嘉欣</t>
  </si>
  <si>
    <t>黄亚锡</t>
  </si>
  <si>
    <t>张娟</t>
  </si>
  <si>
    <t>西南科技大学</t>
  </si>
  <si>
    <t>政府补助</t>
  </si>
  <si>
    <t>张涵智</t>
  </si>
  <si>
    <t>1994.06</t>
  </si>
  <si>
    <t>University of Adelaide</t>
  </si>
  <si>
    <t>尚艳峰</t>
  </si>
  <si>
    <t>工商管理</t>
  </si>
  <si>
    <t>六429.99</t>
  </si>
  <si>
    <t>上市公司债券违约影响因素及预警分析</t>
  </si>
  <si>
    <t>胡玲</t>
  </si>
  <si>
    <t>厦门大学</t>
  </si>
  <si>
    <t>六492.97</t>
  </si>
  <si>
    <t>人工智能+管理会计</t>
  </si>
  <si>
    <t>李芳梅</t>
  </si>
  <si>
    <t>东北师范大学</t>
  </si>
  <si>
    <t>李若萌</t>
  </si>
  <si>
    <t>北京交通大学</t>
  </si>
  <si>
    <t>审计学</t>
  </si>
  <si>
    <t>六453</t>
  </si>
  <si>
    <t>优秀学生干部
优秀团员</t>
  </si>
  <si>
    <t>崔琦</t>
  </si>
  <si>
    <t>国家助学金</t>
  </si>
  <si>
    <t>王晓凤</t>
  </si>
  <si>
    <t>六531</t>
  </si>
  <si>
    <t>王海璐</t>
  </si>
  <si>
    <t>申晓玉</t>
  </si>
  <si>
    <t>六500</t>
  </si>
  <si>
    <t>院级优秀</t>
  </si>
  <si>
    <t>尹艺霏</t>
  </si>
  <si>
    <t>专70</t>
  </si>
  <si>
    <t>研究方向：比较民商法；毕业论文研究课题：反垄断承诺制度</t>
  </si>
  <si>
    <t>孙建荣</t>
  </si>
  <si>
    <t>辽宁师范大学</t>
  </si>
  <si>
    <t>尚林</t>
  </si>
  <si>
    <t>程海燕</t>
  </si>
  <si>
    <t>专61</t>
  </si>
  <si>
    <t>民商法方向</t>
  </si>
  <si>
    <t>周小会</t>
  </si>
  <si>
    <t>马艺珊</t>
  </si>
  <si>
    <t>2001.01</t>
  </si>
  <si>
    <t>网络与新媒体</t>
  </si>
  <si>
    <t>马俊梅</t>
  </si>
  <si>
    <t>滕琳</t>
  </si>
  <si>
    <t>六471</t>
  </si>
  <si>
    <t>X65碳钢/316L不锈钢电偶在海洋环境中腐蚀行为研究</t>
  </si>
  <si>
    <t>王思宇</t>
  </si>
  <si>
    <t>控制理论与控制工程</t>
  </si>
  <si>
    <t>基于深度学习的无人机地面小目标检测算法</t>
  </si>
  <si>
    <t>冯霜</t>
  </si>
  <si>
    <t>1993.11</t>
  </si>
  <si>
    <t>四川师范大学</t>
  </si>
  <si>
    <t>民事非法证据排除</t>
  </si>
  <si>
    <t>张春阳</t>
  </si>
  <si>
    <t>非常规油气能源开采理论与技术</t>
  </si>
  <si>
    <t>张文娇</t>
  </si>
  <si>
    <t>优秀学生干部
三好学生</t>
  </si>
  <si>
    <t>机器学习、人工智能</t>
  </si>
  <si>
    <t>省本部级奖学金</t>
  </si>
  <si>
    <t>国际原油价格的多维度影响因素研究   ——基于双选LASSO模型的全面因素分析</t>
  </si>
  <si>
    <t>郑雨薇</t>
  </si>
  <si>
    <t>University of Warwick</t>
  </si>
  <si>
    <t>传播学</t>
  </si>
  <si>
    <t>媒体语言学</t>
  </si>
  <si>
    <t>牛旭</t>
  </si>
  <si>
    <t>陈学良</t>
  </si>
  <si>
    <t>三峡大学</t>
  </si>
  <si>
    <t>基于直接快速迭代滤波的旋转机械故障诊断的研究</t>
  </si>
  <si>
    <t>秦小磊</t>
  </si>
  <si>
    <t>山西农业大学信息学院</t>
  </si>
  <si>
    <t>长城钻探高校毕业生招聘面试基础分评分表（2021.05.18）</t>
  </si>
</sst>
</file>

<file path=xl/styles.xml><?xml version="1.0" encoding="utf-8"?>
<styleSheet xmlns="http://schemas.openxmlformats.org/spreadsheetml/2006/main">
  <numFmts count="8">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7" formatCode="0.00_);[Red]\(0.00\)"/>
    <numFmt numFmtId="178" formatCode="yyyy&quot;年&quot;m&quot;月&quot;;@"/>
    <numFmt numFmtId="179" formatCode="0_ "/>
  </numFmts>
  <fonts count="40">
    <font>
      <sz val="12"/>
      <name val="宋体"/>
      <charset val="134"/>
    </font>
    <font>
      <sz val="18"/>
      <name val="宋体"/>
      <charset val="134"/>
    </font>
    <font>
      <sz val="10"/>
      <name val="宋体"/>
      <charset val="134"/>
    </font>
    <font>
      <b/>
      <sz val="22"/>
      <name val="宋体"/>
      <charset val="134"/>
    </font>
    <font>
      <b/>
      <sz val="10"/>
      <name val="宋体"/>
      <charset val="134"/>
    </font>
    <font>
      <sz val="10"/>
      <color indexed="8"/>
      <name val="宋体"/>
      <charset val="134"/>
    </font>
    <font>
      <sz val="10"/>
      <color theme="1"/>
      <name val="宋体"/>
      <charset val="134"/>
      <scheme val="minor"/>
    </font>
    <font>
      <b/>
      <sz val="11"/>
      <name val="宋体"/>
      <charset val="134"/>
    </font>
    <font>
      <sz val="11"/>
      <name val="宋体"/>
      <charset val="134"/>
    </font>
    <font>
      <sz val="14"/>
      <name val="宋体"/>
      <charset val="134"/>
    </font>
    <font>
      <sz val="9"/>
      <name val="宋体"/>
      <charset val="134"/>
    </font>
    <font>
      <sz val="11"/>
      <color rgb="FFFF0000"/>
      <name val="宋体"/>
      <charset val="134"/>
    </font>
    <font>
      <sz val="14"/>
      <name val="方正黑体简体"/>
      <charset val="134"/>
    </font>
    <font>
      <sz val="18"/>
      <name val="方正小标宋简体"/>
      <charset val="134"/>
    </font>
    <font>
      <sz val="11"/>
      <name val="方正黑体简体"/>
      <charset val="134"/>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0"/>
      <color rgb="FFFF0000"/>
      <name val="宋体"/>
      <charset val="134"/>
    </font>
    <font>
      <sz val="9"/>
      <name val="Tahoma"/>
      <charset val="134"/>
    </font>
    <font>
      <b/>
      <sz val="9"/>
      <name val="Tahoma"/>
      <charset val="134"/>
    </font>
    <font>
      <sz val="9"/>
      <name val="宋体"/>
      <charset val="134"/>
    </font>
    <font>
      <b/>
      <sz val="9"/>
      <name val="宋体"/>
      <charset val="134"/>
    </font>
  </fonts>
  <fills count="4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00CCFF"/>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FFFF"/>
        <bgColor indexed="64"/>
      </patternFill>
    </fill>
    <fill>
      <patternFill patternType="solid">
        <fgColor indexed="10"/>
        <bgColor indexed="64"/>
      </patternFill>
    </fill>
    <fill>
      <patternFill patternType="solid">
        <fgColor indexed="40"/>
        <bgColor indexed="64"/>
      </patternFill>
    </fill>
    <fill>
      <patternFill patternType="solid">
        <fgColor indexed="9"/>
        <bgColor indexed="64"/>
      </patternFill>
    </fill>
    <fill>
      <patternFill patternType="solid">
        <fgColor theme="0" tint="-0.0499893185216834"/>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7" fillId="0" borderId="0" applyFont="0" applyFill="0" applyBorder="0" applyAlignment="0" applyProtection="0">
      <alignment vertical="center"/>
    </xf>
    <xf numFmtId="0" fontId="16" fillId="21" borderId="0" applyNumberFormat="0" applyBorder="0" applyAlignment="0" applyProtection="0">
      <alignment vertical="center"/>
    </xf>
    <xf numFmtId="0" fontId="19" fillId="19"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6" fillId="28" borderId="0" applyNumberFormat="0" applyBorder="0" applyAlignment="0" applyProtection="0">
      <alignment vertical="center"/>
    </xf>
    <xf numFmtId="0" fontId="21" fillId="26" borderId="0" applyNumberFormat="0" applyBorder="0" applyAlignment="0" applyProtection="0">
      <alignment vertical="center"/>
    </xf>
    <xf numFmtId="43" fontId="17" fillId="0" borderId="0" applyFont="0" applyFill="0" applyBorder="0" applyAlignment="0" applyProtection="0">
      <alignment vertical="center"/>
    </xf>
    <xf numFmtId="0" fontId="15" fillId="29"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31" borderId="7" applyNumberFormat="0" applyFont="0" applyAlignment="0" applyProtection="0">
      <alignment vertical="center"/>
    </xf>
    <xf numFmtId="0" fontId="15" fillId="33"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15" fillId="34" borderId="0" applyNumberFormat="0" applyBorder="0" applyAlignment="0" applyProtection="0">
      <alignment vertical="center"/>
    </xf>
    <xf numFmtId="0" fontId="24" fillId="0" borderId="10" applyNumberFormat="0" applyFill="0" applyAlignment="0" applyProtection="0">
      <alignment vertical="center"/>
    </xf>
    <xf numFmtId="0" fontId="15" fillId="20" borderId="0" applyNumberFormat="0" applyBorder="0" applyAlignment="0" applyProtection="0">
      <alignment vertical="center"/>
    </xf>
    <xf numFmtId="0" fontId="20" fillId="25" borderId="6" applyNumberFormat="0" applyAlignment="0" applyProtection="0">
      <alignment vertical="center"/>
    </xf>
    <xf numFmtId="0" fontId="33" fillId="25" borderId="5" applyNumberFormat="0" applyAlignment="0" applyProtection="0">
      <alignment vertical="center"/>
    </xf>
    <xf numFmtId="0" fontId="34" fillId="35" borderId="12" applyNumberFormat="0" applyAlignment="0" applyProtection="0">
      <alignment vertical="center"/>
    </xf>
    <xf numFmtId="0" fontId="16" fillId="36" borderId="0" applyNumberFormat="0" applyBorder="0" applyAlignment="0" applyProtection="0">
      <alignment vertical="center"/>
    </xf>
    <xf numFmtId="0" fontId="15" fillId="37" borderId="0" applyNumberFormat="0" applyBorder="0" applyAlignment="0" applyProtection="0">
      <alignment vertical="center"/>
    </xf>
    <xf numFmtId="0" fontId="29" fillId="0" borderId="8" applyNumberFormat="0" applyFill="0" applyAlignment="0" applyProtection="0">
      <alignment vertical="center"/>
    </xf>
    <xf numFmtId="0" fontId="32" fillId="0" borderId="11" applyNumberFormat="0" applyFill="0" applyAlignment="0" applyProtection="0">
      <alignment vertical="center"/>
    </xf>
    <xf numFmtId="0" fontId="18" fillId="18" borderId="0" applyNumberFormat="0" applyBorder="0" applyAlignment="0" applyProtection="0">
      <alignment vertical="center"/>
    </xf>
    <xf numFmtId="0" fontId="23" fillId="30" borderId="0" applyNumberFormat="0" applyBorder="0" applyAlignment="0" applyProtection="0">
      <alignment vertical="center"/>
    </xf>
    <xf numFmtId="0" fontId="16" fillId="40" borderId="0" applyNumberFormat="0" applyBorder="0" applyAlignment="0" applyProtection="0">
      <alignment vertical="center"/>
    </xf>
    <xf numFmtId="0" fontId="15" fillId="24" borderId="0" applyNumberFormat="0" applyBorder="0" applyAlignment="0" applyProtection="0">
      <alignment vertical="center"/>
    </xf>
    <xf numFmtId="0" fontId="16" fillId="32" borderId="0" applyNumberFormat="0" applyBorder="0" applyAlignment="0" applyProtection="0">
      <alignment vertical="center"/>
    </xf>
    <xf numFmtId="0" fontId="16" fillId="39" borderId="0" applyNumberFormat="0" applyBorder="0" applyAlignment="0" applyProtection="0">
      <alignment vertical="center"/>
    </xf>
    <xf numFmtId="0" fontId="16" fillId="42" borderId="0" applyNumberFormat="0" applyBorder="0" applyAlignment="0" applyProtection="0">
      <alignment vertical="center"/>
    </xf>
    <xf numFmtId="0" fontId="16" fillId="23" borderId="0" applyNumberFormat="0" applyBorder="0" applyAlignment="0" applyProtection="0">
      <alignment vertical="center"/>
    </xf>
    <xf numFmtId="0" fontId="15" fillId="43" borderId="0" applyNumberFormat="0" applyBorder="0" applyAlignment="0" applyProtection="0">
      <alignment vertical="center"/>
    </xf>
    <xf numFmtId="0" fontId="15" fillId="17" borderId="0" applyNumberFormat="0" applyBorder="0" applyAlignment="0" applyProtection="0">
      <alignment vertical="center"/>
    </xf>
    <xf numFmtId="0" fontId="16" fillId="44" borderId="0" applyNumberFormat="0" applyBorder="0" applyAlignment="0" applyProtection="0">
      <alignment vertical="center"/>
    </xf>
    <xf numFmtId="0" fontId="16" fillId="41" borderId="0" applyNumberFormat="0" applyBorder="0" applyAlignment="0" applyProtection="0">
      <alignment vertical="center"/>
    </xf>
    <xf numFmtId="0" fontId="15" fillId="27" borderId="0" applyNumberFormat="0" applyBorder="0" applyAlignment="0" applyProtection="0">
      <alignment vertical="center"/>
    </xf>
    <xf numFmtId="0" fontId="16" fillId="16" borderId="0" applyNumberFormat="0" applyBorder="0" applyAlignment="0" applyProtection="0">
      <alignment vertical="center"/>
    </xf>
    <xf numFmtId="0" fontId="15" fillId="45" borderId="0" applyNumberFormat="0" applyBorder="0" applyAlignment="0" applyProtection="0">
      <alignment vertical="center"/>
    </xf>
    <xf numFmtId="0" fontId="15" fillId="15" borderId="0" applyNumberFormat="0" applyBorder="0" applyAlignment="0" applyProtection="0">
      <alignment vertical="center"/>
    </xf>
    <xf numFmtId="0" fontId="16" fillId="38"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cellStyleXfs>
  <cellXfs count="78">
    <xf numFmtId="0" fontId="0" fillId="0" borderId="0" xfId="0"/>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0" fontId="2" fillId="3" borderId="1" xfId="49" applyFont="1" applyFill="1" applyBorder="1" applyAlignment="1">
      <alignment horizontal="center" vertical="center" shrinkToFit="1"/>
    </xf>
    <xf numFmtId="0" fontId="4" fillId="0" borderId="1" xfId="0" applyFont="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8" borderId="0" xfId="0" applyFont="1" applyFill="1" applyAlignment="1">
      <alignment horizontal="center" vertical="center" wrapText="1"/>
    </xf>
    <xf numFmtId="0" fontId="2" fillId="7"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177" fontId="2" fillId="8" borderId="1" xfId="0" applyNumberFormat="1" applyFont="1" applyFill="1" applyBorder="1" applyAlignment="1">
      <alignment horizontal="center" vertical="center" wrapText="1"/>
    </xf>
    <xf numFmtId="0" fontId="2" fillId="8" borderId="1" xfId="49" applyFont="1" applyFill="1" applyBorder="1" applyAlignment="1">
      <alignment horizontal="center" vertical="center" shrinkToFit="1"/>
    </xf>
    <xf numFmtId="0" fontId="2" fillId="7" borderId="1" xfId="0" applyFont="1" applyFill="1" applyBorder="1" applyAlignment="1">
      <alignment horizontal="center" vertical="center" wrapText="1"/>
    </xf>
    <xf numFmtId="177" fontId="2" fillId="7" borderId="1" xfId="0" applyNumberFormat="1" applyFont="1" applyFill="1" applyBorder="1" applyAlignment="1">
      <alignment horizontal="center" vertical="center" wrapText="1"/>
    </xf>
    <xf numFmtId="0" fontId="2" fillId="7" borderId="1" xfId="49" applyFont="1" applyFill="1" applyBorder="1" applyAlignment="1">
      <alignment horizontal="center" vertical="center" shrinkToFit="1"/>
    </xf>
    <xf numFmtId="176" fontId="2" fillId="8" borderId="1" xfId="0" applyNumberFormat="1" applyFont="1" applyFill="1" applyBorder="1" applyAlignment="1">
      <alignment horizontal="center" vertical="center" wrapText="1"/>
    </xf>
    <xf numFmtId="176" fontId="2" fillId="7" borderId="1" xfId="0" applyNumberFormat="1" applyFont="1" applyFill="1" applyBorder="1" applyAlignment="1">
      <alignment horizontal="center" vertical="center" wrapText="1"/>
    </xf>
    <xf numFmtId="0" fontId="0" fillId="8" borderId="0" xfId="0" applyFill="1"/>
    <xf numFmtId="0" fontId="0" fillId="7" borderId="0" xfId="0" applyFill="1"/>
    <xf numFmtId="0" fontId="4" fillId="0" borderId="2" xfId="0" applyFont="1" applyBorder="1" applyAlignment="1">
      <alignment horizontal="left" vertical="center" wrapText="1"/>
    </xf>
    <xf numFmtId="0" fontId="7" fillId="0" borderId="0" xfId="0" applyFont="1" applyAlignment="1">
      <alignment vertical="center"/>
    </xf>
    <xf numFmtId="0" fontId="2" fillId="9" borderId="1" xfId="0" applyFont="1" applyFill="1" applyBorder="1" applyAlignment="1">
      <alignment horizontal="center" vertical="center" wrapText="1"/>
    </xf>
    <xf numFmtId="0" fontId="8" fillId="10" borderId="1" xfId="49"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8" fillId="7" borderId="1" xfId="49" applyFont="1" applyFill="1" applyBorder="1" applyAlignment="1">
      <alignment horizontal="center" vertical="center" shrinkToFit="1"/>
    </xf>
    <xf numFmtId="0" fontId="5" fillId="0" borderId="1" xfId="0" applyFont="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49" applyFont="1" applyBorder="1" applyAlignment="1">
      <alignment horizontal="center" vertical="center" shrinkToFit="1"/>
    </xf>
    <xf numFmtId="0" fontId="2" fillId="0" borderId="1" xfId="49" applyFont="1" applyFill="1" applyBorder="1" applyAlignment="1">
      <alignment horizontal="center" vertical="center" shrinkToFit="1"/>
    </xf>
    <xf numFmtId="0" fontId="2"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177" fontId="2" fillId="11" borderId="1" xfId="0" applyNumberFormat="1" applyFont="1" applyFill="1" applyBorder="1" applyAlignment="1">
      <alignment horizontal="center" vertical="center" wrapText="1"/>
    </xf>
    <xf numFmtId="0" fontId="2" fillId="11" borderId="1" xfId="49" applyFont="1" applyFill="1" applyBorder="1" applyAlignment="1">
      <alignment horizontal="center" vertical="center" shrinkToFit="1"/>
    </xf>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8" fillId="0" borderId="1" xfId="49" applyFont="1" applyBorder="1" applyAlignment="1">
      <alignment horizontal="center" vertical="center" shrinkToFit="1"/>
    </xf>
    <xf numFmtId="0" fontId="8" fillId="0" borderId="1" xfId="49" applyFont="1" applyFill="1" applyBorder="1" applyAlignment="1">
      <alignment horizontal="center" vertical="center" shrinkToFit="1"/>
    </xf>
    <xf numFmtId="0" fontId="8" fillId="0" borderId="1" xfId="49" applyFont="1" applyBorder="1" applyAlignment="1">
      <alignment horizontal="center" vertical="center" wrapText="1" shrinkToFit="1"/>
    </xf>
    <xf numFmtId="0" fontId="8" fillId="3" borderId="1" xfId="49" applyFont="1" applyFill="1" applyBorder="1" applyAlignment="1">
      <alignment horizontal="center" vertical="center" shrinkToFit="1"/>
    </xf>
    <xf numFmtId="0" fontId="8" fillId="7" borderId="1" xfId="49" applyFont="1" applyFill="1" applyBorder="1" applyAlignment="1">
      <alignment horizontal="center" vertical="center" wrapText="1" shrinkToFit="1"/>
    </xf>
    <xf numFmtId="0" fontId="4" fillId="0" borderId="0" xfId="0" applyFont="1" applyAlignment="1">
      <alignment horizontal="left" vertical="center"/>
    </xf>
    <xf numFmtId="0" fontId="0" fillId="0" borderId="0" xfId="0" applyFont="1" applyFill="1" applyAlignment="1">
      <alignment horizontal="center" vertical="center" wrapText="1"/>
    </xf>
    <xf numFmtId="0" fontId="9" fillId="0" borderId="0" xfId="0" applyFont="1" applyFill="1" applyAlignment="1">
      <alignment horizontal="center" vertical="center" wrapText="1"/>
    </xf>
    <xf numFmtId="178" fontId="2"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 fillId="0" borderId="0" xfId="49" applyFont="1" applyAlignment="1">
      <alignment vertical="center" wrapText="1"/>
    </xf>
    <xf numFmtId="0" fontId="7" fillId="0" borderId="0" xfId="49" applyFont="1" applyAlignment="1">
      <alignment vertical="center" wrapText="1"/>
    </xf>
    <xf numFmtId="0" fontId="8" fillId="0" borderId="0" xfId="49" applyFont="1" applyAlignment="1">
      <alignment vertical="center" wrapText="1"/>
    </xf>
    <xf numFmtId="0" fontId="11" fillId="0" borderId="0" xfId="49" applyFont="1" applyAlignment="1">
      <alignment vertical="center" wrapText="1"/>
    </xf>
    <xf numFmtId="0" fontId="2" fillId="0" borderId="0" xfId="49" applyFont="1" applyAlignment="1">
      <alignment vertical="center" wrapText="1"/>
    </xf>
    <xf numFmtId="0" fontId="2" fillId="0" borderId="0" xfId="49" applyFont="1" applyAlignment="1">
      <alignment horizontal="left" vertical="center" wrapText="1"/>
    </xf>
    <xf numFmtId="0" fontId="2" fillId="0" borderId="0" xfId="49" applyFont="1" applyBorder="1" applyAlignment="1">
      <alignment vertical="center" wrapText="1"/>
    </xf>
    <xf numFmtId="0" fontId="12" fillId="0" borderId="0" xfId="49" applyFont="1" applyAlignment="1">
      <alignment vertical="center" wrapText="1"/>
    </xf>
    <xf numFmtId="0" fontId="13" fillId="0" borderId="3" xfId="49" applyFont="1" applyBorder="1" applyAlignment="1">
      <alignment horizontal="center" vertical="center" wrapText="1"/>
    </xf>
    <xf numFmtId="0" fontId="14" fillId="14" borderId="4" xfId="49" applyFont="1" applyFill="1" applyBorder="1" applyAlignment="1">
      <alignment horizontal="center" vertical="center" wrapText="1"/>
    </xf>
    <xf numFmtId="0" fontId="14" fillId="14"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Border="1" applyAlignment="1">
      <alignment horizontal="center" vertical="center" wrapText="1"/>
    </xf>
    <xf numFmtId="0" fontId="8" fillId="0" borderId="1" xfId="49" applyFont="1" applyBorder="1" applyAlignment="1">
      <alignment horizontal="left" vertical="center" wrapText="1"/>
    </xf>
    <xf numFmtId="179" fontId="8" fillId="0" borderId="1" xfId="49" applyNumberFormat="1" applyFont="1" applyFill="1" applyBorder="1" applyAlignment="1">
      <alignment horizontal="center" vertical="center" wrapText="1"/>
    </xf>
    <xf numFmtId="0" fontId="1" fillId="0" borderId="0" xfId="49" applyFont="1" applyBorder="1" applyAlignment="1">
      <alignment horizontal="center" vertical="center" wrapText="1"/>
    </xf>
    <xf numFmtId="0" fontId="7" fillId="0" borderId="0" xfId="49" applyFont="1" applyBorder="1" applyAlignment="1">
      <alignment horizontal="center" vertical="center" wrapText="1"/>
    </xf>
    <xf numFmtId="0" fontId="8" fillId="0" borderId="0" xfId="49" applyFont="1" applyBorder="1" applyAlignment="1">
      <alignment vertical="center" wrapText="1"/>
    </xf>
    <xf numFmtId="0" fontId="11" fillId="0" borderId="0" xfId="49"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b val="0"/>
        <i val="0"/>
        <strike val="0"/>
        <u val="none"/>
        <sz val="12"/>
        <color indexed="20"/>
      </font>
      <fill>
        <patternFill patternType="solid">
          <bgColor indexed="45"/>
        </patternFill>
      </fill>
    </dxf>
    <dxf>
      <font>
        <color rgb="FF9C0006"/>
      </font>
      <fill>
        <patternFill patternType="solid">
          <bgColor rgb="FFFFC7CE"/>
        </patternFill>
      </fill>
    </dxf>
  </dxfs>
  <tableStyles count="0" defaultTableStyle="TableStyleMedium9" defaultPivotStyle="PivotStyleLight16"/>
  <colors>
    <mruColors>
      <color rgb="00C0C0C0"/>
      <color rgb="00FFFFFF"/>
      <color rgb="0000FF00"/>
      <color rgb="0000CC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8"/>
  <sheetViews>
    <sheetView showGridLines="0" tabSelected="1" topLeftCell="A8" workbookViewId="0">
      <selection activeCell="D13" sqref="D13"/>
    </sheetView>
  </sheetViews>
  <sheetFormatPr defaultColWidth="9" defaultRowHeight="27.9" customHeight="1"/>
  <cols>
    <col min="1" max="1" width="8.75" style="62" customWidth="1"/>
    <col min="2" max="2" width="8.7" style="62" customWidth="1"/>
    <col min="3" max="3" width="12.125" style="62" customWidth="1"/>
    <col min="4" max="4" width="51.25" style="62" customWidth="1"/>
    <col min="5" max="5" width="8.625" style="63" customWidth="1"/>
    <col min="6" max="6" width="14.875" style="63" customWidth="1"/>
    <col min="7" max="7" width="9" style="62" customWidth="1"/>
    <col min="8" max="12" width="9" style="62"/>
    <col min="13" max="13" width="9" style="64"/>
    <col min="14" max="16384" width="9" style="62"/>
  </cols>
  <sheetData>
    <row r="1" customHeight="1" spans="1:1">
      <c r="A1" s="65" t="s">
        <v>0</v>
      </c>
    </row>
    <row r="2" s="58" customFormat="1" ht="42" customHeight="1" spans="1:13">
      <c r="A2" s="66" t="s">
        <v>1</v>
      </c>
      <c r="B2" s="66"/>
      <c r="C2" s="66"/>
      <c r="D2" s="66"/>
      <c r="E2" s="66"/>
      <c r="F2" s="66"/>
      <c r="G2" s="66"/>
      <c r="M2" s="74"/>
    </row>
    <row r="3" s="59" customFormat="1" ht="37.05" customHeight="1" spans="1:13">
      <c r="A3" s="67" t="s">
        <v>2</v>
      </c>
      <c r="B3" s="67" t="s">
        <v>3</v>
      </c>
      <c r="C3" s="67" t="s">
        <v>4</v>
      </c>
      <c r="D3" s="67" t="s">
        <v>5</v>
      </c>
      <c r="E3" s="68" t="s">
        <v>6</v>
      </c>
      <c r="F3" s="68" t="s">
        <v>7</v>
      </c>
      <c r="G3" s="68" t="s">
        <v>8</v>
      </c>
      <c r="M3" s="75"/>
    </row>
    <row r="4" s="59" customFormat="1" customHeight="1" spans="1:13">
      <c r="A4" s="69" t="s">
        <v>9</v>
      </c>
      <c r="B4" s="69"/>
      <c r="C4" s="69"/>
      <c r="D4" s="69"/>
      <c r="E4" s="69">
        <f>SUM(E5:E18)</f>
        <v>230</v>
      </c>
      <c r="F4" s="69"/>
      <c r="G4" s="70"/>
      <c r="M4" s="75"/>
    </row>
    <row r="5" s="60" customFormat="1" ht="99" customHeight="1" spans="1:13">
      <c r="A5" s="71">
        <v>1</v>
      </c>
      <c r="B5" s="50" t="s">
        <v>10</v>
      </c>
      <c r="C5" s="50" t="s">
        <v>11</v>
      </c>
      <c r="D5" s="72" t="s">
        <v>12</v>
      </c>
      <c r="E5" s="70">
        <v>4</v>
      </c>
      <c r="F5" s="73" t="s">
        <v>13</v>
      </c>
      <c r="G5" s="70" t="s">
        <v>14</v>
      </c>
      <c r="M5" s="76"/>
    </row>
    <row r="6" s="60" customFormat="1" ht="46" customHeight="1" spans="1:13">
      <c r="A6" s="71">
        <v>2</v>
      </c>
      <c r="B6" s="50" t="s">
        <v>15</v>
      </c>
      <c r="C6" s="50" t="s">
        <v>11</v>
      </c>
      <c r="D6" s="72" t="s">
        <v>16</v>
      </c>
      <c r="E6" s="70">
        <v>1</v>
      </c>
      <c r="F6" s="73" t="s">
        <v>17</v>
      </c>
      <c r="G6" s="70"/>
      <c r="M6" s="76"/>
    </row>
    <row r="7" s="60" customFormat="1" ht="62" customHeight="1" spans="1:13">
      <c r="A7" s="71">
        <v>3</v>
      </c>
      <c r="B7" s="50" t="s">
        <v>18</v>
      </c>
      <c r="C7" s="50" t="s">
        <v>19</v>
      </c>
      <c r="D7" s="72" t="s">
        <v>20</v>
      </c>
      <c r="E7" s="70">
        <v>2</v>
      </c>
      <c r="F7" s="73" t="s">
        <v>13</v>
      </c>
      <c r="G7" s="70" t="s">
        <v>14</v>
      </c>
      <c r="M7" s="76"/>
    </row>
    <row r="8" s="60" customFormat="1" ht="44" customHeight="1" spans="1:13">
      <c r="A8" s="71">
        <v>4</v>
      </c>
      <c r="B8" s="50" t="s">
        <v>21</v>
      </c>
      <c r="C8" s="50" t="s">
        <v>22</v>
      </c>
      <c r="D8" s="72" t="s">
        <v>23</v>
      </c>
      <c r="E8" s="70">
        <v>5</v>
      </c>
      <c r="F8" s="73" t="s">
        <v>13</v>
      </c>
      <c r="G8" s="70" t="s">
        <v>14</v>
      </c>
      <c r="M8" s="76"/>
    </row>
    <row r="9" s="61" customFormat="1" ht="44" customHeight="1" spans="1:13">
      <c r="A9" s="71">
        <v>5</v>
      </c>
      <c r="B9" s="50" t="s">
        <v>24</v>
      </c>
      <c r="C9" s="50" t="s">
        <v>22</v>
      </c>
      <c r="D9" s="72" t="s">
        <v>25</v>
      </c>
      <c r="E9" s="70">
        <v>2</v>
      </c>
      <c r="F9" s="73" t="s">
        <v>13</v>
      </c>
      <c r="G9" s="70" t="s">
        <v>14</v>
      </c>
      <c r="M9" s="77"/>
    </row>
    <row r="10" s="61" customFormat="1" ht="44" customHeight="1" spans="1:13">
      <c r="A10" s="71">
        <v>6</v>
      </c>
      <c r="B10" s="50" t="s">
        <v>26</v>
      </c>
      <c r="C10" s="50" t="s">
        <v>19</v>
      </c>
      <c r="D10" s="72" t="s">
        <v>27</v>
      </c>
      <c r="E10" s="70">
        <v>2</v>
      </c>
      <c r="F10" s="73" t="s">
        <v>13</v>
      </c>
      <c r="G10" s="70" t="s">
        <v>14</v>
      </c>
      <c r="M10" s="77"/>
    </row>
    <row r="11" s="60" customFormat="1" ht="62" customHeight="1" spans="1:13">
      <c r="A11" s="71">
        <v>7</v>
      </c>
      <c r="B11" s="50" t="s">
        <v>28</v>
      </c>
      <c r="C11" s="50" t="s">
        <v>22</v>
      </c>
      <c r="D11" s="72" t="s">
        <v>29</v>
      </c>
      <c r="E11" s="70">
        <v>5</v>
      </c>
      <c r="F11" s="73" t="s">
        <v>13</v>
      </c>
      <c r="G11" s="70" t="s">
        <v>14</v>
      </c>
      <c r="M11" s="76"/>
    </row>
    <row r="12" s="60" customFormat="1" ht="48" customHeight="1" spans="1:13">
      <c r="A12" s="71">
        <v>8</v>
      </c>
      <c r="B12" s="50" t="s">
        <v>15</v>
      </c>
      <c r="C12" s="50" t="s">
        <v>19</v>
      </c>
      <c r="D12" s="72" t="s">
        <v>30</v>
      </c>
      <c r="E12" s="70">
        <v>7</v>
      </c>
      <c r="F12" s="73" t="s">
        <v>17</v>
      </c>
      <c r="G12" s="70"/>
      <c r="M12" s="76"/>
    </row>
    <row r="13" s="60" customFormat="1" ht="101" customHeight="1" spans="1:13">
      <c r="A13" s="71">
        <v>9</v>
      </c>
      <c r="B13" s="50" t="s">
        <v>31</v>
      </c>
      <c r="C13" s="50" t="s">
        <v>22</v>
      </c>
      <c r="D13" s="72" t="s">
        <v>32</v>
      </c>
      <c r="E13" s="70">
        <v>135</v>
      </c>
      <c r="F13" s="73" t="s">
        <v>33</v>
      </c>
      <c r="G13" s="70"/>
      <c r="M13" s="76"/>
    </row>
    <row r="14" s="60" customFormat="1" ht="68" customHeight="1" spans="1:13">
      <c r="A14" s="71">
        <v>10</v>
      </c>
      <c r="B14" s="50" t="s">
        <v>18</v>
      </c>
      <c r="C14" s="50" t="s">
        <v>22</v>
      </c>
      <c r="D14" s="72" t="s">
        <v>20</v>
      </c>
      <c r="E14" s="70">
        <v>20</v>
      </c>
      <c r="F14" s="73" t="s">
        <v>33</v>
      </c>
      <c r="G14" s="70"/>
      <c r="M14" s="76"/>
    </row>
    <row r="15" s="60" customFormat="1" ht="45" customHeight="1" spans="1:13">
      <c r="A15" s="71">
        <v>11</v>
      </c>
      <c r="B15" s="50" t="s">
        <v>34</v>
      </c>
      <c r="C15" s="50" t="s">
        <v>22</v>
      </c>
      <c r="D15" s="72" t="s">
        <v>35</v>
      </c>
      <c r="E15" s="70">
        <v>20</v>
      </c>
      <c r="F15" s="73" t="s">
        <v>33</v>
      </c>
      <c r="G15" s="70"/>
      <c r="M15" s="76"/>
    </row>
    <row r="16" s="60" customFormat="1" ht="66" customHeight="1" spans="1:13">
      <c r="A16" s="71">
        <v>12</v>
      </c>
      <c r="B16" s="50" t="s">
        <v>28</v>
      </c>
      <c r="C16" s="50" t="s">
        <v>19</v>
      </c>
      <c r="D16" s="72" t="s">
        <v>29</v>
      </c>
      <c r="E16" s="70">
        <v>8</v>
      </c>
      <c r="F16" s="73" t="s">
        <v>33</v>
      </c>
      <c r="G16" s="70"/>
      <c r="M16" s="76"/>
    </row>
    <row r="17" s="60" customFormat="1" ht="47" customHeight="1" spans="1:13">
      <c r="A17" s="71">
        <v>13</v>
      </c>
      <c r="B17" s="50" t="s">
        <v>21</v>
      </c>
      <c r="C17" s="50" t="s">
        <v>22</v>
      </c>
      <c r="D17" s="72" t="s">
        <v>36</v>
      </c>
      <c r="E17" s="70">
        <v>13</v>
      </c>
      <c r="F17" s="73" t="s">
        <v>33</v>
      </c>
      <c r="G17" s="70"/>
      <c r="M17" s="76"/>
    </row>
    <row r="18" s="60" customFormat="1" ht="47" customHeight="1" spans="1:13">
      <c r="A18" s="71">
        <v>14</v>
      </c>
      <c r="B18" s="50" t="s">
        <v>26</v>
      </c>
      <c r="C18" s="50" t="s">
        <v>22</v>
      </c>
      <c r="D18" s="72" t="s">
        <v>27</v>
      </c>
      <c r="E18" s="70">
        <v>6</v>
      </c>
      <c r="F18" s="73" t="s">
        <v>33</v>
      </c>
      <c r="G18" s="70"/>
      <c r="M18" s="76"/>
    </row>
  </sheetData>
  <mergeCells count="2">
    <mergeCell ref="A2:G2"/>
    <mergeCell ref="A4:D4"/>
  </mergeCells>
  <printOptions horizontalCentered="1"/>
  <pageMargins left="0.196850393700787" right="0" top="0.393700787401575" bottom="0.196850393700787" header="0.31496062992126" footer="0.31496062992126"/>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B122"/>
  <sheetViews>
    <sheetView showGridLines="0" showZeros="0" topLeftCell="I1" workbookViewId="0">
      <pane ySplit="3" topLeftCell="A13" activePane="bottomLeft" state="frozen"/>
      <selection/>
      <selection pane="bottomLeft" activeCell="H3" sqref="H3"/>
    </sheetView>
  </sheetViews>
  <sheetFormatPr defaultColWidth="4.6" defaultRowHeight="12"/>
  <cols>
    <col min="1" max="1" width="4.4" style="3" customWidth="1"/>
    <col min="2" max="2" width="6.7" style="3" customWidth="1"/>
    <col min="3" max="3" width="5" style="3" customWidth="1"/>
    <col min="4" max="4" width="9.1" style="3" customWidth="1"/>
    <col min="5" max="5" width="9.6" style="3" customWidth="1"/>
    <col min="6" max="6" width="17.5" style="3" customWidth="1"/>
    <col min="7" max="7" width="18.9" style="3" customWidth="1"/>
    <col min="8" max="8" width="7.9" style="3" customWidth="1"/>
    <col min="9" max="9" width="8.4" style="3" customWidth="1"/>
    <col min="10" max="10" width="8.7" style="3" customWidth="1"/>
    <col min="11" max="11" width="9.4" style="3" customWidth="1"/>
    <col min="12" max="12" width="8.7" style="3" customWidth="1"/>
    <col min="13" max="14" width="8.4" style="3" customWidth="1"/>
    <col min="15" max="17" width="9" style="3" customWidth="1"/>
    <col min="18" max="18" width="11.5" style="3" customWidth="1"/>
    <col min="19" max="19" width="8.7" style="3" customWidth="1"/>
    <col min="20" max="25" width="6.4" style="3" customWidth="1"/>
    <col min="26" max="26" width="10.4" style="3" customWidth="1"/>
    <col min="27" max="27" width="4.6" style="3"/>
    <col min="28" max="29" width="5.9" style="3"/>
    <col min="30" max="16384" width="4.6" style="3"/>
  </cols>
  <sheetData>
    <row r="1" s="1" customFormat="1" ht="35.1" customHeight="1" spans="1:19">
      <c r="A1" s="4" t="s">
        <v>37</v>
      </c>
      <c r="B1" s="4"/>
      <c r="C1" s="4"/>
      <c r="D1" s="4"/>
      <c r="E1" s="4"/>
      <c r="F1" s="4"/>
      <c r="G1" s="4"/>
      <c r="H1" s="4"/>
      <c r="I1" s="4"/>
      <c r="J1" s="4"/>
      <c r="K1" s="4"/>
      <c r="L1" s="4"/>
      <c r="M1" s="4"/>
      <c r="N1" s="4"/>
      <c r="O1" s="4"/>
      <c r="P1" s="4"/>
      <c r="Q1" s="4"/>
      <c r="R1" s="4"/>
      <c r="S1" s="4"/>
    </row>
    <row r="2" ht="33.75" customHeight="1" spans="1:19">
      <c r="A2" s="5" t="s">
        <v>2</v>
      </c>
      <c r="B2" s="5" t="s">
        <v>38</v>
      </c>
      <c r="C2" s="5"/>
      <c r="D2" s="5"/>
      <c r="E2" s="5"/>
      <c r="F2" s="5"/>
      <c r="G2" s="5"/>
      <c r="H2" s="5" t="s">
        <v>39</v>
      </c>
      <c r="I2" s="5"/>
      <c r="J2" s="5"/>
      <c r="K2" s="5"/>
      <c r="L2" s="5"/>
      <c r="M2" s="5"/>
      <c r="N2" s="5"/>
      <c r="O2" s="5" t="s">
        <v>40</v>
      </c>
      <c r="P2" s="5"/>
      <c r="Q2" s="5"/>
      <c r="R2" s="5" t="s">
        <v>41</v>
      </c>
      <c r="S2" s="5" t="s">
        <v>8</v>
      </c>
    </row>
    <row r="3" ht="33.75" customHeight="1" spans="1:26">
      <c r="A3" s="5"/>
      <c r="B3" s="5" t="s">
        <v>42</v>
      </c>
      <c r="C3" s="5" t="s">
        <v>43</v>
      </c>
      <c r="D3" s="5" t="s">
        <v>44</v>
      </c>
      <c r="E3" s="5" t="s">
        <v>45</v>
      </c>
      <c r="F3" s="5" t="s">
        <v>46</v>
      </c>
      <c r="G3" s="5" t="s">
        <v>47</v>
      </c>
      <c r="H3" s="5" t="s">
        <v>48</v>
      </c>
      <c r="I3" s="5" t="s">
        <v>49</v>
      </c>
      <c r="J3" s="5" t="s">
        <v>50</v>
      </c>
      <c r="K3" s="5" t="s">
        <v>51</v>
      </c>
      <c r="L3" s="5" t="s">
        <v>52</v>
      </c>
      <c r="M3" s="5" t="s">
        <v>53</v>
      </c>
      <c r="N3" s="5" t="s">
        <v>54</v>
      </c>
      <c r="O3" s="5" t="s">
        <v>55</v>
      </c>
      <c r="P3" s="5" t="s">
        <v>56</v>
      </c>
      <c r="Q3" s="5" t="s">
        <v>57</v>
      </c>
      <c r="R3" s="5"/>
      <c r="S3" s="5"/>
      <c r="T3" s="3" t="s">
        <v>58</v>
      </c>
      <c r="U3" s="3" t="s">
        <v>59</v>
      </c>
      <c r="V3" s="3" t="s">
        <v>60</v>
      </c>
      <c r="W3" s="3" t="s">
        <v>61</v>
      </c>
      <c r="X3" s="3" t="s">
        <v>62</v>
      </c>
      <c r="Y3" s="3" t="s">
        <v>63</v>
      </c>
      <c r="Z3" s="3" t="s">
        <v>64</v>
      </c>
    </row>
    <row r="4" ht="26.25" customHeight="1" spans="1:26">
      <c r="A4" s="36">
        <v>1</v>
      </c>
      <c r="B4" s="38" t="s">
        <v>65</v>
      </c>
      <c r="C4" s="38" t="s">
        <v>66</v>
      </c>
      <c r="D4" s="39" t="s">
        <v>67</v>
      </c>
      <c r="E4" s="40" t="s">
        <v>68</v>
      </c>
      <c r="F4" s="38" t="s">
        <v>69</v>
      </c>
      <c r="G4" s="38" t="s">
        <v>70</v>
      </c>
      <c r="H4" s="12">
        <v>2</v>
      </c>
      <c r="I4" s="12">
        <f t="shared" ref="I4:I22" si="0">4*T4</f>
        <v>10.56</v>
      </c>
      <c r="J4" s="12">
        <v>5</v>
      </c>
      <c r="K4" s="12">
        <v>0</v>
      </c>
      <c r="L4" s="12"/>
      <c r="M4" s="12"/>
      <c r="N4" s="46">
        <f>SUM(H4:M4)</f>
        <v>17.56</v>
      </c>
      <c r="O4" s="47"/>
      <c r="P4" s="25"/>
      <c r="Q4" s="46">
        <f>SUM(O4:P4)</f>
        <v>0</v>
      </c>
      <c r="R4" s="46">
        <f>N4+Q4</f>
        <v>17.56</v>
      </c>
      <c r="S4" s="12"/>
      <c r="T4" s="48">
        <v>2.64</v>
      </c>
      <c r="U4" s="48" t="s">
        <v>71</v>
      </c>
      <c r="V4" s="48" t="s">
        <v>72</v>
      </c>
      <c r="W4" s="48" t="s">
        <v>72</v>
      </c>
      <c r="X4" s="48" t="s">
        <v>72</v>
      </c>
      <c r="Y4" s="48" t="s">
        <v>72</v>
      </c>
      <c r="Z4" s="52" t="s">
        <v>73</v>
      </c>
    </row>
    <row r="5" ht="26.25" customHeight="1" spans="1:26">
      <c r="A5" s="36">
        <v>2</v>
      </c>
      <c r="B5" s="38" t="s">
        <v>74</v>
      </c>
      <c r="C5" s="38" t="s">
        <v>66</v>
      </c>
      <c r="D5" s="39" t="s">
        <v>75</v>
      </c>
      <c r="E5" s="40" t="s">
        <v>76</v>
      </c>
      <c r="F5" s="38" t="s">
        <v>77</v>
      </c>
      <c r="G5" s="38" t="s">
        <v>70</v>
      </c>
      <c r="H5" s="12">
        <v>2</v>
      </c>
      <c r="I5" s="12">
        <f t="shared" si="0"/>
        <v>9.92</v>
      </c>
      <c r="J5" s="12">
        <v>2</v>
      </c>
      <c r="K5" s="12"/>
      <c r="L5" s="12"/>
      <c r="M5" s="12"/>
      <c r="N5" s="46">
        <f t="shared" ref="N5:N23" si="1">SUM(H5:M5)</f>
        <v>13.92</v>
      </c>
      <c r="O5" s="47"/>
      <c r="P5" s="47"/>
      <c r="Q5" s="46">
        <f t="shared" ref="Q5:Q23" si="2">SUM(O5:P5)</f>
        <v>0</v>
      </c>
      <c r="R5" s="46">
        <f t="shared" ref="R5:R23" si="3">N5+Q5</f>
        <v>13.92</v>
      </c>
      <c r="S5" s="12"/>
      <c r="T5" s="48">
        <v>2.48</v>
      </c>
      <c r="U5" s="48" t="s">
        <v>78</v>
      </c>
      <c r="V5" s="48" t="s">
        <v>72</v>
      </c>
      <c r="W5" s="48" t="s">
        <v>72</v>
      </c>
      <c r="X5" s="48" t="s">
        <v>72</v>
      </c>
      <c r="Y5" s="48"/>
      <c r="Z5" s="50"/>
    </row>
    <row r="6" ht="26.25" customHeight="1" spans="1:26">
      <c r="A6" s="36">
        <v>3</v>
      </c>
      <c r="B6" s="38" t="s">
        <v>79</v>
      </c>
      <c r="C6" s="38" t="s">
        <v>66</v>
      </c>
      <c r="D6" s="39" t="s">
        <v>80</v>
      </c>
      <c r="E6" s="40" t="s">
        <v>76</v>
      </c>
      <c r="F6" s="38" t="s">
        <v>81</v>
      </c>
      <c r="G6" s="38" t="s">
        <v>70</v>
      </c>
      <c r="H6" s="12">
        <v>2</v>
      </c>
      <c r="I6" s="36">
        <f>4*T6/2</f>
        <v>9.9</v>
      </c>
      <c r="J6" s="12">
        <v>3</v>
      </c>
      <c r="K6" s="12"/>
      <c r="L6" s="12"/>
      <c r="M6" s="12"/>
      <c r="N6" s="46">
        <f t="shared" si="1"/>
        <v>14.9</v>
      </c>
      <c r="O6" s="47"/>
      <c r="P6" s="47"/>
      <c r="Q6" s="46">
        <f t="shared" si="2"/>
        <v>0</v>
      </c>
      <c r="R6" s="46">
        <f t="shared" si="3"/>
        <v>14.9</v>
      </c>
      <c r="S6" s="12" t="s">
        <v>82</v>
      </c>
      <c r="T6" s="37">
        <v>4.95</v>
      </c>
      <c r="U6" s="48" t="s">
        <v>83</v>
      </c>
      <c r="V6" s="48" t="s">
        <v>72</v>
      </c>
      <c r="W6" s="48" t="s">
        <v>72</v>
      </c>
      <c r="X6" s="48" t="s">
        <v>72</v>
      </c>
      <c r="Y6" s="48"/>
      <c r="Z6" s="50"/>
    </row>
    <row r="7" ht="26.25" customHeight="1" spans="1:26">
      <c r="A7" s="36">
        <v>4</v>
      </c>
      <c r="B7" s="38" t="s">
        <v>84</v>
      </c>
      <c r="C7" s="38" t="s">
        <v>66</v>
      </c>
      <c r="D7" s="39" t="s">
        <v>80</v>
      </c>
      <c r="E7" s="40" t="s">
        <v>76</v>
      </c>
      <c r="F7" s="38" t="s">
        <v>85</v>
      </c>
      <c r="G7" s="38" t="s">
        <v>70</v>
      </c>
      <c r="H7" s="12">
        <v>2</v>
      </c>
      <c r="I7" s="12">
        <f>4*T7</f>
        <v>13.08</v>
      </c>
      <c r="J7" s="12">
        <v>2</v>
      </c>
      <c r="K7" s="12"/>
      <c r="L7" s="12"/>
      <c r="M7" s="12"/>
      <c r="N7" s="46">
        <f t="shared" si="1"/>
        <v>17.08</v>
      </c>
      <c r="O7" s="47"/>
      <c r="P7" s="47"/>
      <c r="Q7" s="46">
        <f t="shared" si="2"/>
        <v>0</v>
      </c>
      <c r="R7" s="46">
        <f t="shared" si="3"/>
        <v>17.08</v>
      </c>
      <c r="S7" s="12"/>
      <c r="T7" s="48">
        <v>3.27</v>
      </c>
      <c r="U7" s="48" t="s">
        <v>86</v>
      </c>
      <c r="V7" s="48" t="s">
        <v>72</v>
      </c>
      <c r="W7" s="48" t="s">
        <v>72</v>
      </c>
      <c r="X7" s="48" t="s">
        <v>72</v>
      </c>
      <c r="Y7" s="48"/>
      <c r="Z7" s="50"/>
    </row>
    <row r="8" ht="26.25" customHeight="1" spans="1:26">
      <c r="A8" s="36">
        <v>5</v>
      </c>
      <c r="B8" s="38" t="s">
        <v>87</v>
      </c>
      <c r="C8" s="38" t="s">
        <v>66</v>
      </c>
      <c r="D8" s="39" t="s">
        <v>88</v>
      </c>
      <c r="E8" s="40" t="s">
        <v>76</v>
      </c>
      <c r="F8" s="38" t="s">
        <v>77</v>
      </c>
      <c r="G8" s="38" t="s">
        <v>70</v>
      </c>
      <c r="H8" s="12">
        <v>2</v>
      </c>
      <c r="I8" s="12">
        <f t="shared" si="0"/>
        <v>10.2</v>
      </c>
      <c r="J8" s="12">
        <v>2</v>
      </c>
      <c r="K8" s="12"/>
      <c r="L8" s="12"/>
      <c r="M8" s="12"/>
      <c r="N8" s="46">
        <f t="shared" si="1"/>
        <v>14.2</v>
      </c>
      <c r="O8" s="47"/>
      <c r="P8" s="47"/>
      <c r="Q8" s="46">
        <f t="shared" si="2"/>
        <v>0</v>
      </c>
      <c r="R8" s="46">
        <f t="shared" si="3"/>
        <v>14.2</v>
      </c>
      <c r="S8" s="12"/>
      <c r="T8" s="48">
        <v>2.55</v>
      </c>
      <c r="U8" s="48" t="s">
        <v>89</v>
      </c>
      <c r="V8" s="48" t="s">
        <v>72</v>
      </c>
      <c r="W8" s="48" t="s">
        <v>72</v>
      </c>
      <c r="X8" s="48" t="s">
        <v>72</v>
      </c>
      <c r="Y8" s="48"/>
      <c r="Z8" s="50"/>
    </row>
    <row r="9" ht="26.25" customHeight="1" spans="1:26">
      <c r="A9" s="36">
        <v>6</v>
      </c>
      <c r="B9" s="38" t="s">
        <v>90</v>
      </c>
      <c r="C9" s="38" t="s">
        <v>66</v>
      </c>
      <c r="D9" s="39" t="s">
        <v>91</v>
      </c>
      <c r="E9" s="40" t="s">
        <v>76</v>
      </c>
      <c r="F9" s="38" t="s">
        <v>81</v>
      </c>
      <c r="G9" s="38" t="s">
        <v>70</v>
      </c>
      <c r="H9" s="12">
        <v>2</v>
      </c>
      <c r="I9" s="36">
        <f>4*T9/2</f>
        <v>11.8</v>
      </c>
      <c r="J9" s="12">
        <v>2</v>
      </c>
      <c r="K9" s="12">
        <v>2</v>
      </c>
      <c r="L9" s="12">
        <v>5</v>
      </c>
      <c r="M9" s="12">
        <v>5</v>
      </c>
      <c r="N9" s="46">
        <f t="shared" si="1"/>
        <v>27.8</v>
      </c>
      <c r="O9" s="47"/>
      <c r="P9" s="47"/>
      <c r="Q9" s="46">
        <f t="shared" si="2"/>
        <v>0</v>
      </c>
      <c r="R9" s="46">
        <f t="shared" si="3"/>
        <v>27.8</v>
      </c>
      <c r="S9" s="12" t="s">
        <v>82</v>
      </c>
      <c r="T9" s="37">
        <v>5.9</v>
      </c>
      <c r="U9" s="48" t="s">
        <v>92</v>
      </c>
      <c r="V9" s="48" t="s">
        <v>93</v>
      </c>
      <c r="W9" s="48" t="s">
        <v>94</v>
      </c>
      <c r="X9" s="48" t="s">
        <v>95</v>
      </c>
      <c r="Y9" s="48"/>
      <c r="Z9" s="50"/>
    </row>
    <row r="10" ht="26.25" customHeight="1" spans="1:26">
      <c r="A10" s="36">
        <v>7</v>
      </c>
      <c r="B10" s="38" t="s">
        <v>96</v>
      </c>
      <c r="C10" s="38" t="s">
        <v>66</v>
      </c>
      <c r="D10" s="39" t="s">
        <v>97</v>
      </c>
      <c r="E10" s="40" t="s">
        <v>76</v>
      </c>
      <c r="F10" s="38" t="s">
        <v>98</v>
      </c>
      <c r="G10" s="38" t="s">
        <v>70</v>
      </c>
      <c r="H10" s="12">
        <v>2</v>
      </c>
      <c r="I10" s="12">
        <f t="shared" si="0"/>
        <v>10.8</v>
      </c>
      <c r="J10" s="12">
        <v>3</v>
      </c>
      <c r="K10" s="12"/>
      <c r="L10" s="12"/>
      <c r="M10" s="12"/>
      <c r="N10" s="46">
        <f t="shared" si="1"/>
        <v>15.8</v>
      </c>
      <c r="O10" s="47"/>
      <c r="P10" s="47"/>
      <c r="Q10" s="46">
        <f t="shared" si="2"/>
        <v>0</v>
      </c>
      <c r="R10" s="46">
        <f t="shared" si="3"/>
        <v>15.8</v>
      </c>
      <c r="S10" s="12"/>
      <c r="T10" s="48">
        <v>2.7</v>
      </c>
      <c r="U10" s="48" t="s">
        <v>99</v>
      </c>
      <c r="V10" s="48" t="s">
        <v>72</v>
      </c>
      <c r="W10" s="48" t="s">
        <v>72</v>
      </c>
      <c r="X10" s="48" t="s">
        <v>72</v>
      </c>
      <c r="Y10" s="48"/>
      <c r="Z10" s="50"/>
    </row>
    <row r="11" ht="26.25" customHeight="1" spans="1:26">
      <c r="A11" s="36">
        <v>8</v>
      </c>
      <c r="B11" s="38" t="s">
        <v>100</v>
      </c>
      <c r="C11" s="38" t="s">
        <v>66</v>
      </c>
      <c r="D11" s="39" t="s">
        <v>101</v>
      </c>
      <c r="E11" s="40" t="s">
        <v>76</v>
      </c>
      <c r="F11" s="38" t="s">
        <v>102</v>
      </c>
      <c r="G11" s="38" t="s">
        <v>70</v>
      </c>
      <c r="H11" s="12">
        <v>2</v>
      </c>
      <c r="I11" s="12">
        <f t="shared" si="0"/>
        <v>8.84</v>
      </c>
      <c r="J11" s="12">
        <v>2</v>
      </c>
      <c r="K11" s="12"/>
      <c r="L11" s="12"/>
      <c r="M11" s="12"/>
      <c r="N11" s="46">
        <f t="shared" si="1"/>
        <v>12.84</v>
      </c>
      <c r="O11" s="47"/>
      <c r="P11" s="47"/>
      <c r="Q11" s="46">
        <f t="shared" si="2"/>
        <v>0</v>
      </c>
      <c r="R11" s="46">
        <f t="shared" si="3"/>
        <v>12.84</v>
      </c>
      <c r="S11" s="12"/>
      <c r="T11" s="48">
        <v>2.21</v>
      </c>
      <c r="U11" s="48" t="s">
        <v>103</v>
      </c>
      <c r="V11" s="48" t="s">
        <v>72</v>
      </c>
      <c r="W11" s="48" t="s">
        <v>72</v>
      </c>
      <c r="X11" s="48" t="s">
        <v>72</v>
      </c>
      <c r="Y11" s="48"/>
      <c r="Z11" s="50"/>
    </row>
    <row r="12" ht="26.25" customHeight="1" spans="1:26">
      <c r="A12" s="36">
        <v>9</v>
      </c>
      <c r="B12" s="38" t="s">
        <v>104</v>
      </c>
      <c r="C12" s="38" t="s">
        <v>66</v>
      </c>
      <c r="D12" s="39" t="s">
        <v>105</v>
      </c>
      <c r="E12" s="40" t="s">
        <v>76</v>
      </c>
      <c r="F12" s="38" t="s">
        <v>106</v>
      </c>
      <c r="G12" s="38" t="s">
        <v>70</v>
      </c>
      <c r="H12" s="12">
        <v>3</v>
      </c>
      <c r="I12" s="12">
        <f t="shared" si="0"/>
        <v>10</v>
      </c>
      <c r="J12" s="12">
        <v>5</v>
      </c>
      <c r="K12" s="12">
        <v>2</v>
      </c>
      <c r="L12" s="12">
        <v>2</v>
      </c>
      <c r="M12" s="12"/>
      <c r="N12" s="46">
        <f t="shared" si="1"/>
        <v>22</v>
      </c>
      <c r="O12" s="47"/>
      <c r="P12" s="47"/>
      <c r="Q12" s="46">
        <f t="shared" si="2"/>
        <v>0</v>
      </c>
      <c r="R12" s="46">
        <f t="shared" si="3"/>
        <v>22</v>
      </c>
      <c r="S12" s="12"/>
      <c r="T12" s="48">
        <v>2.5</v>
      </c>
      <c r="U12" s="48" t="s">
        <v>107</v>
      </c>
      <c r="V12" s="48" t="s">
        <v>108</v>
      </c>
      <c r="W12" s="48" t="s">
        <v>109</v>
      </c>
      <c r="X12" s="48" t="s">
        <v>72</v>
      </c>
      <c r="Y12" s="48"/>
      <c r="Z12" s="50"/>
    </row>
    <row r="13" ht="26.25" customHeight="1" spans="1:26">
      <c r="A13" s="36">
        <v>10</v>
      </c>
      <c r="B13" s="38" t="s">
        <v>110</v>
      </c>
      <c r="C13" s="38" t="s">
        <v>66</v>
      </c>
      <c r="D13" s="39" t="s">
        <v>111</v>
      </c>
      <c r="E13" s="40" t="s">
        <v>76</v>
      </c>
      <c r="F13" s="38" t="s">
        <v>102</v>
      </c>
      <c r="G13" s="38" t="s">
        <v>70</v>
      </c>
      <c r="H13" s="12">
        <v>2</v>
      </c>
      <c r="I13" s="12">
        <f t="shared" si="0"/>
        <v>7.48</v>
      </c>
      <c r="J13" s="12">
        <v>2</v>
      </c>
      <c r="K13" s="12"/>
      <c r="L13" s="12"/>
      <c r="M13" s="12"/>
      <c r="N13" s="46">
        <f t="shared" si="1"/>
        <v>11.48</v>
      </c>
      <c r="O13" s="47"/>
      <c r="P13" s="47"/>
      <c r="Q13" s="46">
        <f t="shared" si="2"/>
        <v>0</v>
      </c>
      <c r="R13" s="46">
        <f t="shared" si="3"/>
        <v>11.48</v>
      </c>
      <c r="S13" s="12"/>
      <c r="T13" s="48">
        <v>1.87</v>
      </c>
      <c r="U13" s="48" t="s">
        <v>78</v>
      </c>
      <c r="V13" s="48" t="s">
        <v>72</v>
      </c>
      <c r="W13" s="48" t="s">
        <v>72</v>
      </c>
      <c r="X13" s="48" t="s">
        <v>72</v>
      </c>
      <c r="Y13" s="48"/>
      <c r="Z13" s="50"/>
    </row>
    <row r="14" ht="26.25" customHeight="1" spans="1:26">
      <c r="A14" s="36">
        <v>11</v>
      </c>
      <c r="B14" s="38" t="s">
        <v>112</v>
      </c>
      <c r="C14" s="38" t="s">
        <v>66</v>
      </c>
      <c r="D14" s="39" t="s">
        <v>113</v>
      </c>
      <c r="E14" s="40" t="s">
        <v>76</v>
      </c>
      <c r="F14" s="38" t="s">
        <v>77</v>
      </c>
      <c r="G14" s="38" t="s">
        <v>114</v>
      </c>
      <c r="H14" s="12">
        <v>2</v>
      </c>
      <c r="I14" s="12">
        <f t="shared" si="0"/>
        <v>8.52</v>
      </c>
      <c r="J14" s="12">
        <v>4</v>
      </c>
      <c r="K14" s="12"/>
      <c r="L14" s="12"/>
      <c r="M14" s="12"/>
      <c r="N14" s="46">
        <f t="shared" si="1"/>
        <v>14.52</v>
      </c>
      <c r="O14" s="47"/>
      <c r="P14" s="47"/>
      <c r="Q14" s="46">
        <f t="shared" si="2"/>
        <v>0</v>
      </c>
      <c r="R14" s="46">
        <f t="shared" si="3"/>
        <v>14.52</v>
      </c>
      <c r="S14" s="12"/>
      <c r="T14" s="48">
        <v>2.13</v>
      </c>
      <c r="U14" s="48" t="s">
        <v>115</v>
      </c>
      <c r="V14" s="48" t="s">
        <v>72</v>
      </c>
      <c r="W14" s="48" t="s">
        <v>72</v>
      </c>
      <c r="X14" s="48" t="s">
        <v>72</v>
      </c>
      <c r="Y14" s="48"/>
      <c r="Z14" s="50"/>
    </row>
    <row r="15" ht="26.25" customHeight="1" spans="1:26">
      <c r="A15" s="36">
        <v>12</v>
      </c>
      <c r="B15" s="38" t="s">
        <v>116</v>
      </c>
      <c r="C15" s="38" t="s">
        <v>66</v>
      </c>
      <c r="D15" s="39" t="s">
        <v>117</v>
      </c>
      <c r="E15" s="40" t="s">
        <v>76</v>
      </c>
      <c r="F15" s="38" t="s">
        <v>77</v>
      </c>
      <c r="G15" s="38" t="s">
        <v>114</v>
      </c>
      <c r="H15" s="12">
        <v>2</v>
      </c>
      <c r="I15" s="12">
        <f t="shared" si="0"/>
        <v>11.36</v>
      </c>
      <c r="J15" s="12">
        <v>2</v>
      </c>
      <c r="K15" s="12"/>
      <c r="L15" s="12">
        <v>2</v>
      </c>
      <c r="M15" s="12"/>
      <c r="N15" s="46">
        <f t="shared" si="1"/>
        <v>17.36</v>
      </c>
      <c r="O15" s="47"/>
      <c r="P15" s="47"/>
      <c r="Q15" s="46">
        <f t="shared" si="2"/>
        <v>0</v>
      </c>
      <c r="R15" s="46">
        <f t="shared" si="3"/>
        <v>17.36</v>
      </c>
      <c r="S15" s="12"/>
      <c r="T15" s="48">
        <v>2.84</v>
      </c>
      <c r="U15" s="48" t="s">
        <v>118</v>
      </c>
      <c r="V15" s="48" t="s">
        <v>72</v>
      </c>
      <c r="W15" s="48" t="s">
        <v>119</v>
      </c>
      <c r="X15" s="48" t="s">
        <v>72</v>
      </c>
      <c r="Y15" s="48"/>
      <c r="Z15" s="50"/>
    </row>
    <row r="16" ht="26.25" customHeight="1" spans="1:26">
      <c r="A16" s="36">
        <v>13</v>
      </c>
      <c r="B16" s="38" t="s">
        <v>120</v>
      </c>
      <c r="C16" s="38" t="s">
        <v>66</v>
      </c>
      <c r="D16" s="39" t="s">
        <v>80</v>
      </c>
      <c r="E16" s="40" t="s">
        <v>76</v>
      </c>
      <c r="F16" s="38" t="s">
        <v>69</v>
      </c>
      <c r="G16" s="38" t="s">
        <v>114</v>
      </c>
      <c r="H16" s="12">
        <v>2</v>
      </c>
      <c r="I16" s="12">
        <f t="shared" si="0"/>
        <v>11.36</v>
      </c>
      <c r="J16" s="12">
        <v>2</v>
      </c>
      <c r="K16" s="12"/>
      <c r="L16" s="12"/>
      <c r="M16" s="12"/>
      <c r="N16" s="46">
        <f t="shared" si="1"/>
        <v>15.36</v>
      </c>
      <c r="O16" s="47"/>
      <c r="P16" s="47"/>
      <c r="Q16" s="46">
        <f t="shared" si="2"/>
        <v>0</v>
      </c>
      <c r="R16" s="46">
        <f t="shared" si="3"/>
        <v>15.36</v>
      </c>
      <c r="S16" s="12"/>
      <c r="T16" s="48">
        <v>2.84</v>
      </c>
      <c r="U16" s="48" t="s">
        <v>121</v>
      </c>
      <c r="V16" s="48" t="s">
        <v>72</v>
      </c>
      <c r="W16" s="48" t="s">
        <v>72</v>
      </c>
      <c r="X16" s="48" t="s">
        <v>72</v>
      </c>
      <c r="Y16" s="48"/>
      <c r="Z16" s="50"/>
    </row>
    <row r="17" ht="26.25" customHeight="1" spans="1:26">
      <c r="A17" s="36">
        <v>14</v>
      </c>
      <c r="B17" s="38" t="s">
        <v>122</v>
      </c>
      <c r="C17" s="38" t="s">
        <v>66</v>
      </c>
      <c r="D17" s="39" t="s">
        <v>67</v>
      </c>
      <c r="E17" s="40" t="s">
        <v>68</v>
      </c>
      <c r="F17" s="38" t="s">
        <v>98</v>
      </c>
      <c r="G17" s="38" t="s">
        <v>123</v>
      </c>
      <c r="H17" s="12">
        <v>2</v>
      </c>
      <c r="I17" s="12">
        <f t="shared" si="0"/>
        <v>14</v>
      </c>
      <c r="J17" s="12">
        <v>5</v>
      </c>
      <c r="K17" s="12">
        <v>2</v>
      </c>
      <c r="L17" s="12">
        <v>5</v>
      </c>
      <c r="M17" s="12"/>
      <c r="N17" s="46">
        <f t="shared" si="1"/>
        <v>28</v>
      </c>
      <c r="O17" s="47"/>
      <c r="P17" s="25"/>
      <c r="Q17" s="46">
        <f t="shared" si="2"/>
        <v>0</v>
      </c>
      <c r="R17" s="46">
        <f t="shared" si="3"/>
        <v>28</v>
      </c>
      <c r="S17" s="12"/>
      <c r="T17" s="48">
        <v>3.5</v>
      </c>
      <c r="U17" s="48" t="s">
        <v>124</v>
      </c>
      <c r="V17" s="48" t="s">
        <v>125</v>
      </c>
      <c r="W17" s="48" t="s">
        <v>126</v>
      </c>
      <c r="X17" s="48" t="s">
        <v>72</v>
      </c>
      <c r="Y17" s="48" t="s">
        <v>72</v>
      </c>
      <c r="Z17" s="52" t="s">
        <v>127</v>
      </c>
    </row>
    <row r="18" ht="26.25" customHeight="1" spans="1:26">
      <c r="A18" s="36">
        <v>15</v>
      </c>
      <c r="B18" s="38" t="s">
        <v>128</v>
      </c>
      <c r="C18" s="38" t="s">
        <v>66</v>
      </c>
      <c r="D18" s="39" t="s">
        <v>129</v>
      </c>
      <c r="E18" s="40" t="s">
        <v>76</v>
      </c>
      <c r="F18" s="38" t="s">
        <v>77</v>
      </c>
      <c r="G18" s="38" t="s">
        <v>130</v>
      </c>
      <c r="H18" s="12">
        <v>2</v>
      </c>
      <c r="I18" s="12">
        <f t="shared" si="0"/>
        <v>9.68</v>
      </c>
      <c r="J18" s="12">
        <v>2</v>
      </c>
      <c r="K18" s="12"/>
      <c r="L18" s="12"/>
      <c r="M18" s="12"/>
      <c r="N18" s="46">
        <f t="shared" si="1"/>
        <v>13.68</v>
      </c>
      <c r="O18" s="47"/>
      <c r="P18" s="47"/>
      <c r="Q18" s="46">
        <f t="shared" si="2"/>
        <v>0</v>
      </c>
      <c r="R18" s="46">
        <f t="shared" si="3"/>
        <v>13.68</v>
      </c>
      <c r="S18" s="12"/>
      <c r="T18" s="49">
        <v>2.42</v>
      </c>
      <c r="U18" s="48" t="s">
        <v>131</v>
      </c>
      <c r="V18" s="48" t="s">
        <v>72</v>
      </c>
      <c r="W18" s="48" t="s">
        <v>72</v>
      </c>
      <c r="X18" s="48" t="s">
        <v>72</v>
      </c>
      <c r="Y18" s="48"/>
      <c r="Z18" s="50"/>
    </row>
    <row r="19" ht="26.25" customHeight="1" spans="1:26">
      <c r="A19" s="36">
        <v>16</v>
      </c>
      <c r="B19" s="38" t="s">
        <v>132</v>
      </c>
      <c r="C19" s="38" t="s">
        <v>66</v>
      </c>
      <c r="D19" s="39" t="s">
        <v>133</v>
      </c>
      <c r="E19" s="40" t="s">
        <v>68</v>
      </c>
      <c r="F19" s="38" t="s">
        <v>134</v>
      </c>
      <c r="G19" s="38" t="s">
        <v>130</v>
      </c>
      <c r="H19" s="12">
        <v>2</v>
      </c>
      <c r="I19" s="12">
        <f t="shared" si="0"/>
        <v>10</v>
      </c>
      <c r="J19" s="12">
        <v>5</v>
      </c>
      <c r="K19" s="12"/>
      <c r="L19" s="12">
        <v>2</v>
      </c>
      <c r="M19" s="12"/>
      <c r="N19" s="46">
        <f t="shared" si="1"/>
        <v>19</v>
      </c>
      <c r="O19" s="47"/>
      <c r="P19" s="25"/>
      <c r="Q19" s="46">
        <f t="shared" si="2"/>
        <v>0</v>
      </c>
      <c r="R19" s="46">
        <f t="shared" si="3"/>
        <v>19</v>
      </c>
      <c r="S19" s="12"/>
      <c r="T19" s="48">
        <v>2.5</v>
      </c>
      <c r="U19" s="48" t="s">
        <v>124</v>
      </c>
      <c r="V19" s="48" t="s">
        <v>72</v>
      </c>
      <c r="W19" s="48" t="s">
        <v>135</v>
      </c>
      <c r="X19" s="48" t="s">
        <v>72</v>
      </c>
      <c r="Y19" s="48" t="s">
        <v>72</v>
      </c>
      <c r="Z19" s="52" t="s">
        <v>136</v>
      </c>
    </row>
    <row r="20" ht="26.25" customHeight="1" spans="1:26">
      <c r="A20" s="36">
        <v>17</v>
      </c>
      <c r="B20" s="38" t="s">
        <v>137</v>
      </c>
      <c r="C20" s="38" t="s">
        <v>66</v>
      </c>
      <c r="D20" s="39" t="s">
        <v>133</v>
      </c>
      <c r="E20" s="40" t="s">
        <v>68</v>
      </c>
      <c r="F20" s="38" t="s">
        <v>138</v>
      </c>
      <c r="G20" s="38" t="s">
        <v>130</v>
      </c>
      <c r="H20" s="12">
        <v>3</v>
      </c>
      <c r="I20" s="25">
        <v>15</v>
      </c>
      <c r="J20" s="12">
        <v>7</v>
      </c>
      <c r="K20" s="12"/>
      <c r="L20" s="25"/>
      <c r="M20" s="12"/>
      <c r="N20" s="46">
        <f t="shared" si="1"/>
        <v>25</v>
      </c>
      <c r="O20" s="47"/>
      <c r="P20" s="25"/>
      <c r="Q20" s="46">
        <f t="shared" si="2"/>
        <v>0</v>
      </c>
      <c r="R20" s="46">
        <f t="shared" si="3"/>
        <v>25</v>
      </c>
      <c r="S20" s="12" t="s">
        <v>139</v>
      </c>
      <c r="T20" s="37">
        <v>75</v>
      </c>
      <c r="U20" s="48" t="s">
        <v>140</v>
      </c>
      <c r="V20" s="48" t="s">
        <v>72</v>
      </c>
      <c r="W20" s="37" t="s">
        <v>141</v>
      </c>
      <c r="X20" s="48" t="s">
        <v>72</v>
      </c>
      <c r="Y20" s="48" t="s">
        <v>72</v>
      </c>
      <c r="Z20" s="52" t="s">
        <v>142</v>
      </c>
    </row>
    <row r="21" ht="26.25" customHeight="1" spans="1:26">
      <c r="A21" s="36">
        <v>18</v>
      </c>
      <c r="B21" s="38" t="s">
        <v>143</v>
      </c>
      <c r="C21" s="38" t="s">
        <v>66</v>
      </c>
      <c r="D21" s="39" t="s">
        <v>144</v>
      </c>
      <c r="E21" s="40" t="s">
        <v>68</v>
      </c>
      <c r="F21" s="38" t="s">
        <v>106</v>
      </c>
      <c r="G21" s="38" t="s">
        <v>130</v>
      </c>
      <c r="H21" s="12">
        <v>3</v>
      </c>
      <c r="I21" s="25">
        <v>15.96</v>
      </c>
      <c r="J21" s="12">
        <v>5</v>
      </c>
      <c r="K21" s="12"/>
      <c r="L21" s="12">
        <v>5</v>
      </c>
      <c r="M21" s="12"/>
      <c r="N21" s="46">
        <f t="shared" si="1"/>
        <v>28.96</v>
      </c>
      <c r="O21" s="47"/>
      <c r="P21" s="25"/>
      <c r="Q21" s="46">
        <f t="shared" si="2"/>
        <v>0</v>
      </c>
      <c r="R21" s="46">
        <f t="shared" si="3"/>
        <v>28.96</v>
      </c>
      <c r="S21" s="12" t="s">
        <v>139</v>
      </c>
      <c r="T21" s="37">
        <v>79.8</v>
      </c>
      <c r="U21" s="48" t="s">
        <v>145</v>
      </c>
      <c r="V21" s="48" t="s">
        <v>72</v>
      </c>
      <c r="W21" s="48" t="s">
        <v>146</v>
      </c>
      <c r="X21" s="48" t="s">
        <v>72</v>
      </c>
      <c r="Y21" s="48" t="s">
        <v>72</v>
      </c>
      <c r="Z21" s="52" t="s">
        <v>147</v>
      </c>
    </row>
    <row r="22" ht="26.25" customHeight="1" spans="1:26">
      <c r="A22" s="36">
        <v>19</v>
      </c>
      <c r="B22" s="38" t="s">
        <v>148</v>
      </c>
      <c r="C22" s="38" t="s">
        <v>66</v>
      </c>
      <c r="D22" s="39" t="s">
        <v>149</v>
      </c>
      <c r="E22" s="40" t="s">
        <v>76</v>
      </c>
      <c r="F22" s="38" t="s">
        <v>77</v>
      </c>
      <c r="G22" s="38" t="s">
        <v>150</v>
      </c>
      <c r="H22" s="12">
        <v>2</v>
      </c>
      <c r="I22" s="12">
        <f t="shared" si="0"/>
        <v>10.6</v>
      </c>
      <c r="J22" s="36">
        <v>2</v>
      </c>
      <c r="K22" s="12"/>
      <c r="L22" s="12"/>
      <c r="M22" s="12"/>
      <c r="N22" s="46">
        <f t="shared" si="1"/>
        <v>14.6</v>
      </c>
      <c r="O22" s="47"/>
      <c r="P22" s="47"/>
      <c r="Q22" s="46">
        <f t="shared" si="2"/>
        <v>0</v>
      </c>
      <c r="R22" s="46">
        <f t="shared" si="3"/>
        <v>14.6</v>
      </c>
      <c r="S22" s="12"/>
      <c r="T22" s="48">
        <v>2.65</v>
      </c>
      <c r="U22" s="48" t="s">
        <v>151</v>
      </c>
      <c r="V22" s="48" t="s">
        <v>72</v>
      </c>
      <c r="W22" s="48" t="s">
        <v>72</v>
      </c>
      <c r="X22" s="48" t="s">
        <v>72</v>
      </c>
      <c r="Y22" s="48"/>
      <c r="Z22" s="50"/>
    </row>
    <row r="23" ht="26.25" customHeight="1" spans="1:26">
      <c r="A23" s="36">
        <v>20</v>
      </c>
      <c r="B23" s="38" t="s">
        <v>152</v>
      </c>
      <c r="C23" s="38" t="s">
        <v>66</v>
      </c>
      <c r="D23" s="39" t="s">
        <v>153</v>
      </c>
      <c r="E23" s="40" t="s">
        <v>76</v>
      </c>
      <c r="F23" s="38" t="s">
        <v>138</v>
      </c>
      <c r="G23" s="38" t="s">
        <v>150</v>
      </c>
      <c r="H23" s="12">
        <v>3</v>
      </c>
      <c r="I23" s="25">
        <v>15.43</v>
      </c>
      <c r="J23" s="12">
        <v>3</v>
      </c>
      <c r="K23" s="12"/>
      <c r="L23" s="12">
        <v>2</v>
      </c>
      <c r="M23" s="12">
        <v>2</v>
      </c>
      <c r="N23" s="46">
        <f t="shared" si="1"/>
        <v>25.43</v>
      </c>
      <c r="O23" s="47"/>
      <c r="P23" s="47"/>
      <c r="Q23" s="46">
        <f t="shared" si="2"/>
        <v>0</v>
      </c>
      <c r="R23" s="46">
        <f t="shared" si="3"/>
        <v>25.43</v>
      </c>
      <c r="S23" s="12" t="s">
        <v>154</v>
      </c>
      <c r="T23" s="37">
        <v>77.14</v>
      </c>
      <c r="U23" s="48" t="s">
        <v>155</v>
      </c>
      <c r="V23" s="48" t="s">
        <v>72</v>
      </c>
      <c r="W23" s="48" t="s">
        <v>156</v>
      </c>
      <c r="X23" s="50" t="s">
        <v>157</v>
      </c>
      <c r="Y23" s="48"/>
      <c r="Z23" s="50"/>
    </row>
    <row r="24" ht="26.25" customHeight="1" spans="1:26">
      <c r="A24" s="36">
        <v>21</v>
      </c>
      <c r="B24" s="17" t="s">
        <v>158</v>
      </c>
      <c r="C24" s="17" t="s">
        <v>66</v>
      </c>
      <c r="D24" s="39" t="s">
        <v>159</v>
      </c>
      <c r="E24" s="41" t="s">
        <v>68</v>
      </c>
      <c r="F24" s="17" t="s">
        <v>160</v>
      </c>
      <c r="G24" s="17" t="s">
        <v>161</v>
      </c>
      <c r="H24" s="36">
        <v>3</v>
      </c>
      <c r="I24" s="25">
        <v>15.96</v>
      </c>
      <c r="J24" s="36">
        <v>5</v>
      </c>
      <c r="K24" s="36"/>
      <c r="L24" s="36">
        <v>5</v>
      </c>
      <c r="M24" s="36">
        <v>2</v>
      </c>
      <c r="N24" s="46">
        <f t="shared" ref="N24:N83" si="4">SUM(H24:M24)</f>
        <v>30.96</v>
      </c>
      <c r="O24" s="36"/>
      <c r="P24" s="25"/>
      <c r="Q24" s="46">
        <f t="shared" ref="Q24:Q83" si="5">SUM(O24:P24)</f>
        <v>0</v>
      </c>
      <c r="R24" s="46">
        <f t="shared" ref="R24:R83" si="6">N24+Q24</f>
        <v>30.96</v>
      </c>
      <c r="S24" s="12" t="s">
        <v>139</v>
      </c>
      <c r="T24" s="37">
        <v>79.82</v>
      </c>
      <c r="U24" s="49" t="s">
        <v>145</v>
      </c>
      <c r="V24" s="49"/>
      <c r="W24" s="49" t="s">
        <v>162</v>
      </c>
      <c r="X24" s="49" t="s">
        <v>163</v>
      </c>
      <c r="Y24" s="49"/>
      <c r="Z24" s="52" t="s">
        <v>164</v>
      </c>
    </row>
    <row r="25" ht="26.25" customHeight="1" spans="1:26">
      <c r="A25" s="36">
        <v>22</v>
      </c>
      <c r="B25" s="38" t="s">
        <v>165</v>
      </c>
      <c r="C25" s="38" t="s">
        <v>66</v>
      </c>
      <c r="D25" s="39" t="s">
        <v>166</v>
      </c>
      <c r="E25" s="40" t="s">
        <v>68</v>
      </c>
      <c r="F25" s="38" t="s">
        <v>167</v>
      </c>
      <c r="G25" s="38" t="s">
        <v>168</v>
      </c>
      <c r="H25" s="12">
        <v>2</v>
      </c>
      <c r="I25" s="12">
        <f t="shared" ref="I25:I35" si="7">4*T25</f>
        <v>16.72</v>
      </c>
      <c r="J25" s="12">
        <v>6</v>
      </c>
      <c r="K25" s="12">
        <v>0</v>
      </c>
      <c r="L25" s="12">
        <v>5</v>
      </c>
      <c r="M25" s="12">
        <v>2</v>
      </c>
      <c r="N25" s="46">
        <f t="shared" si="4"/>
        <v>31.72</v>
      </c>
      <c r="O25" s="47">
        <v>0</v>
      </c>
      <c r="P25" s="25"/>
      <c r="Q25" s="46">
        <f t="shared" si="5"/>
        <v>0</v>
      </c>
      <c r="R25" s="46">
        <f t="shared" si="6"/>
        <v>31.72</v>
      </c>
      <c r="S25" s="12"/>
      <c r="T25" s="48">
        <v>4.18</v>
      </c>
      <c r="U25" s="48" t="s">
        <v>169</v>
      </c>
      <c r="V25" s="48" t="s">
        <v>72</v>
      </c>
      <c r="W25" s="48" t="s">
        <v>170</v>
      </c>
      <c r="X25" s="48" t="s">
        <v>171</v>
      </c>
      <c r="Y25" s="48" t="s">
        <v>72</v>
      </c>
      <c r="Z25" s="52" t="s">
        <v>172</v>
      </c>
    </row>
    <row r="26" ht="26.25" customHeight="1" spans="1:26">
      <c r="A26" s="36">
        <v>23</v>
      </c>
      <c r="B26" s="38" t="s">
        <v>173</v>
      </c>
      <c r="C26" s="38" t="s">
        <v>66</v>
      </c>
      <c r="D26" s="39" t="s">
        <v>174</v>
      </c>
      <c r="E26" s="40" t="s">
        <v>68</v>
      </c>
      <c r="F26" s="38" t="s">
        <v>102</v>
      </c>
      <c r="G26" s="38" t="s">
        <v>168</v>
      </c>
      <c r="H26" s="12">
        <v>2</v>
      </c>
      <c r="I26" s="12">
        <f t="shared" si="7"/>
        <v>13.92</v>
      </c>
      <c r="J26" s="12">
        <v>6</v>
      </c>
      <c r="K26" s="12"/>
      <c r="L26" s="12">
        <v>0</v>
      </c>
      <c r="M26" s="12">
        <v>2</v>
      </c>
      <c r="N26" s="46">
        <f t="shared" si="4"/>
        <v>23.92</v>
      </c>
      <c r="O26" s="47"/>
      <c r="P26" s="25"/>
      <c r="Q26" s="46">
        <f t="shared" si="5"/>
        <v>0</v>
      </c>
      <c r="R26" s="46">
        <f t="shared" si="6"/>
        <v>23.92</v>
      </c>
      <c r="S26" s="12"/>
      <c r="T26" s="48">
        <v>3.48</v>
      </c>
      <c r="U26" s="48" t="s">
        <v>175</v>
      </c>
      <c r="V26" s="48" t="s">
        <v>72</v>
      </c>
      <c r="W26" s="48" t="s">
        <v>72</v>
      </c>
      <c r="X26" s="48" t="s">
        <v>176</v>
      </c>
      <c r="Y26" s="48" t="s">
        <v>72</v>
      </c>
      <c r="Z26" s="52" t="s">
        <v>177</v>
      </c>
    </row>
    <row r="27" ht="26.25" customHeight="1" spans="1:26">
      <c r="A27" s="36">
        <v>24</v>
      </c>
      <c r="B27" s="38" t="s">
        <v>178</v>
      </c>
      <c r="C27" s="38" t="s">
        <v>66</v>
      </c>
      <c r="D27" s="39" t="s">
        <v>159</v>
      </c>
      <c r="E27" s="40" t="s">
        <v>68</v>
      </c>
      <c r="F27" s="38" t="s">
        <v>138</v>
      </c>
      <c r="G27" s="38" t="s">
        <v>179</v>
      </c>
      <c r="H27" s="12">
        <v>3</v>
      </c>
      <c r="I27" s="25">
        <v>16.47</v>
      </c>
      <c r="J27" s="12">
        <v>5</v>
      </c>
      <c r="K27" s="12"/>
      <c r="L27" s="12"/>
      <c r="M27" s="12"/>
      <c r="N27" s="46">
        <f t="shared" si="4"/>
        <v>24.47</v>
      </c>
      <c r="O27" s="47"/>
      <c r="P27" s="25"/>
      <c r="Q27" s="46">
        <f t="shared" si="5"/>
        <v>0</v>
      </c>
      <c r="R27" s="46">
        <f t="shared" si="6"/>
        <v>24.47</v>
      </c>
      <c r="S27" s="12" t="s">
        <v>139</v>
      </c>
      <c r="T27" s="37">
        <v>82.33</v>
      </c>
      <c r="U27" s="48" t="s">
        <v>180</v>
      </c>
      <c r="V27" s="48" t="s">
        <v>72</v>
      </c>
      <c r="W27" s="48" t="s">
        <v>72</v>
      </c>
      <c r="X27" s="48" t="s">
        <v>72</v>
      </c>
      <c r="Y27" s="48" t="s">
        <v>72</v>
      </c>
      <c r="Z27" s="52" t="s">
        <v>181</v>
      </c>
    </row>
    <row r="28" ht="26.25" customHeight="1" spans="1:26">
      <c r="A28" s="36">
        <v>25</v>
      </c>
      <c r="B28" s="38" t="s">
        <v>182</v>
      </c>
      <c r="C28" s="38" t="s">
        <v>66</v>
      </c>
      <c r="D28" s="39" t="s">
        <v>183</v>
      </c>
      <c r="E28" s="40" t="s">
        <v>76</v>
      </c>
      <c r="F28" s="38" t="s">
        <v>184</v>
      </c>
      <c r="G28" s="38" t="s">
        <v>185</v>
      </c>
      <c r="H28" s="12">
        <v>2</v>
      </c>
      <c r="I28" s="12">
        <f t="shared" si="7"/>
        <v>11.44</v>
      </c>
      <c r="J28" s="12">
        <v>2</v>
      </c>
      <c r="K28" s="12"/>
      <c r="L28" s="12"/>
      <c r="M28" s="12"/>
      <c r="N28" s="46">
        <f t="shared" si="4"/>
        <v>15.44</v>
      </c>
      <c r="O28" s="47"/>
      <c r="P28" s="47"/>
      <c r="Q28" s="46">
        <f t="shared" si="5"/>
        <v>0</v>
      </c>
      <c r="R28" s="46">
        <f t="shared" si="6"/>
        <v>15.44</v>
      </c>
      <c r="S28" s="12"/>
      <c r="T28" s="48">
        <v>2.86</v>
      </c>
      <c r="U28" s="48" t="s">
        <v>186</v>
      </c>
      <c r="V28" s="48" t="s">
        <v>72</v>
      </c>
      <c r="W28" s="48" t="s">
        <v>72</v>
      </c>
      <c r="X28" s="48" t="s">
        <v>72</v>
      </c>
      <c r="Y28" s="48"/>
      <c r="Z28" s="50"/>
    </row>
    <row r="29" ht="26.25" customHeight="1" spans="1:26">
      <c r="A29" s="36">
        <v>26</v>
      </c>
      <c r="B29" s="38" t="s">
        <v>187</v>
      </c>
      <c r="C29" s="38" t="s">
        <v>66</v>
      </c>
      <c r="D29" s="39" t="s">
        <v>188</v>
      </c>
      <c r="E29" s="40" t="s">
        <v>76</v>
      </c>
      <c r="F29" s="38" t="s">
        <v>106</v>
      </c>
      <c r="G29" s="38" t="s">
        <v>185</v>
      </c>
      <c r="H29" s="12">
        <v>3</v>
      </c>
      <c r="I29" s="12">
        <f t="shared" si="7"/>
        <v>13.64</v>
      </c>
      <c r="J29" s="12">
        <v>2</v>
      </c>
      <c r="K29" s="12"/>
      <c r="L29" s="12"/>
      <c r="M29" s="12">
        <v>2</v>
      </c>
      <c r="N29" s="46">
        <f t="shared" si="4"/>
        <v>20.64</v>
      </c>
      <c r="O29" s="47"/>
      <c r="P29" s="47"/>
      <c r="Q29" s="46">
        <f t="shared" si="5"/>
        <v>0</v>
      </c>
      <c r="R29" s="46">
        <f t="shared" si="6"/>
        <v>20.64</v>
      </c>
      <c r="S29" s="12"/>
      <c r="T29" s="48">
        <v>3.41</v>
      </c>
      <c r="U29" s="48" t="s">
        <v>103</v>
      </c>
      <c r="V29" s="48" t="s">
        <v>72</v>
      </c>
      <c r="W29" s="48" t="s">
        <v>119</v>
      </c>
      <c r="X29" s="48" t="s">
        <v>72</v>
      </c>
      <c r="Y29" s="48"/>
      <c r="Z29" s="50"/>
    </row>
    <row r="30" ht="26.25" customHeight="1" spans="1:26">
      <c r="A30" s="36">
        <v>27</v>
      </c>
      <c r="B30" s="38" t="s">
        <v>189</v>
      </c>
      <c r="C30" s="38" t="s">
        <v>66</v>
      </c>
      <c r="D30" s="39" t="s">
        <v>97</v>
      </c>
      <c r="E30" s="40" t="s">
        <v>76</v>
      </c>
      <c r="F30" s="38" t="s">
        <v>190</v>
      </c>
      <c r="G30" s="38" t="s">
        <v>185</v>
      </c>
      <c r="H30" s="12">
        <v>2</v>
      </c>
      <c r="I30" s="12">
        <f t="shared" si="7"/>
        <v>12.4</v>
      </c>
      <c r="J30" s="12">
        <v>3</v>
      </c>
      <c r="K30" s="12"/>
      <c r="L30" s="12">
        <v>5</v>
      </c>
      <c r="M30" s="12"/>
      <c r="N30" s="46">
        <f t="shared" si="4"/>
        <v>22.4</v>
      </c>
      <c r="O30" s="47"/>
      <c r="P30" s="47"/>
      <c r="Q30" s="46">
        <f t="shared" si="5"/>
        <v>0</v>
      </c>
      <c r="R30" s="46">
        <f t="shared" si="6"/>
        <v>22.4</v>
      </c>
      <c r="S30" s="12"/>
      <c r="T30" s="48">
        <v>3.1</v>
      </c>
      <c r="U30" s="48" t="s">
        <v>155</v>
      </c>
      <c r="V30" s="48" t="s">
        <v>72</v>
      </c>
      <c r="W30" s="48" t="s">
        <v>191</v>
      </c>
      <c r="X30" s="48" t="s">
        <v>72</v>
      </c>
      <c r="Y30" s="48"/>
      <c r="Z30" s="50"/>
    </row>
    <row r="31" ht="26.25" customHeight="1" spans="1:26">
      <c r="A31" s="36">
        <v>28</v>
      </c>
      <c r="B31" s="38" t="s">
        <v>192</v>
      </c>
      <c r="C31" s="38" t="s">
        <v>66</v>
      </c>
      <c r="D31" s="39" t="s">
        <v>193</v>
      </c>
      <c r="E31" s="40" t="s">
        <v>68</v>
      </c>
      <c r="F31" s="38" t="s">
        <v>194</v>
      </c>
      <c r="G31" s="38" t="s">
        <v>185</v>
      </c>
      <c r="H31" s="12">
        <v>3</v>
      </c>
      <c r="I31" s="25">
        <v>15.68</v>
      </c>
      <c r="J31" s="12">
        <v>5</v>
      </c>
      <c r="K31" s="12"/>
      <c r="L31" s="12"/>
      <c r="M31" s="12"/>
      <c r="N31" s="46">
        <f t="shared" si="4"/>
        <v>23.68</v>
      </c>
      <c r="O31" s="47"/>
      <c r="P31" s="25"/>
      <c r="Q31" s="46">
        <f t="shared" si="5"/>
        <v>0</v>
      </c>
      <c r="R31" s="46">
        <f t="shared" si="6"/>
        <v>23.68</v>
      </c>
      <c r="S31" s="12" t="s">
        <v>139</v>
      </c>
      <c r="T31" s="37">
        <v>78.4</v>
      </c>
      <c r="U31" s="48" t="s">
        <v>195</v>
      </c>
      <c r="V31" s="48" t="s">
        <v>72</v>
      </c>
      <c r="W31" s="48" t="s">
        <v>72</v>
      </c>
      <c r="X31" s="48" t="s">
        <v>72</v>
      </c>
      <c r="Y31" s="48" t="s">
        <v>72</v>
      </c>
      <c r="Z31" s="52" t="s">
        <v>196</v>
      </c>
    </row>
    <row r="32" ht="26.25" customHeight="1" spans="1:26">
      <c r="A32" s="36">
        <v>29</v>
      </c>
      <c r="B32" s="38" t="s">
        <v>197</v>
      </c>
      <c r="C32" s="38" t="s">
        <v>66</v>
      </c>
      <c r="D32" s="39" t="s">
        <v>88</v>
      </c>
      <c r="E32" s="40" t="s">
        <v>76</v>
      </c>
      <c r="F32" s="38" t="s">
        <v>198</v>
      </c>
      <c r="G32" s="38" t="s">
        <v>185</v>
      </c>
      <c r="H32" s="12">
        <v>2</v>
      </c>
      <c r="I32" s="12">
        <f t="shared" si="7"/>
        <v>14.48</v>
      </c>
      <c r="J32" s="12">
        <v>4</v>
      </c>
      <c r="K32" s="12"/>
      <c r="L32" s="12"/>
      <c r="M32" s="12"/>
      <c r="N32" s="46">
        <f t="shared" si="4"/>
        <v>20.48</v>
      </c>
      <c r="O32" s="47"/>
      <c r="P32" s="47"/>
      <c r="Q32" s="46">
        <f t="shared" si="5"/>
        <v>0</v>
      </c>
      <c r="R32" s="46">
        <f t="shared" si="6"/>
        <v>20.48</v>
      </c>
      <c r="S32" s="12"/>
      <c r="T32" s="48">
        <v>3.62</v>
      </c>
      <c r="U32" s="48" t="s">
        <v>199</v>
      </c>
      <c r="V32" s="48" t="s">
        <v>72</v>
      </c>
      <c r="W32" s="48" t="s">
        <v>72</v>
      </c>
      <c r="X32" s="48" t="s">
        <v>72</v>
      </c>
      <c r="Y32" s="48"/>
      <c r="Z32" s="50"/>
    </row>
    <row r="33" ht="26.25" customHeight="1" spans="1:26">
      <c r="A33" s="36">
        <v>30</v>
      </c>
      <c r="B33" s="38" t="s">
        <v>200</v>
      </c>
      <c r="C33" s="38" t="s">
        <v>66</v>
      </c>
      <c r="D33" s="39" t="s">
        <v>201</v>
      </c>
      <c r="E33" s="40" t="s">
        <v>76</v>
      </c>
      <c r="F33" s="38" t="s">
        <v>69</v>
      </c>
      <c r="G33" s="38" t="s">
        <v>185</v>
      </c>
      <c r="H33" s="12">
        <v>2</v>
      </c>
      <c r="I33" s="12">
        <f t="shared" si="7"/>
        <v>11.32</v>
      </c>
      <c r="J33" s="12">
        <v>3</v>
      </c>
      <c r="K33" s="12"/>
      <c r="L33" s="12"/>
      <c r="M33" s="12"/>
      <c r="N33" s="46">
        <f t="shared" si="4"/>
        <v>16.32</v>
      </c>
      <c r="O33" s="47"/>
      <c r="P33" s="47"/>
      <c r="Q33" s="46">
        <f t="shared" si="5"/>
        <v>0</v>
      </c>
      <c r="R33" s="46">
        <f t="shared" si="6"/>
        <v>16.32</v>
      </c>
      <c r="S33" s="12"/>
      <c r="T33" s="48">
        <v>2.83</v>
      </c>
      <c r="U33" s="48" t="s">
        <v>202</v>
      </c>
      <c r="V33" s="48" t="s">
        <v>72</v>
      </c>
      <c r="W33" s="48" t="s">
        <v>72</v>
      </c>
      <c r="X33" s="48" t="s">
        <v>72</v>
      </c>
      <c r="Y33" s="48"/>
      <c r="Z33" s="50"/>
    </row>
    <row r="34" ht="26.25" customHeight="1" spans="1:26">
      <c r="A34" s="36">
        <v>31</v>
      </c>
      <c r="B34" s="38" t="s">
        <v>203</v>
      </c>
      <c r="C34" s="38" t="s">
        <v>66</v>
      </c>
      <c r="D34" s="39" t="s">
        <v>75</v>
      </c>
      <c r="E34" s="40" t="s">
        <v>76</v>
      </c>
      <c r="F34" s="38" t="s">
        <v>77</v>
      </c>
      <c r="G34" s="38" t="s">
        <v>204</v>
      </c>
      <c r="H34" s="12">
        <v>2</v>
      </c>
      <c r="I34" s="12">
        <f t="shared" si="7"/>
        <v>9.2</v>
      </c>
      <c r="J34" s="12">
        <v>3</v>
      </c>
      <c r="K34" s="12"/>
      <c r="L34" s="12">
        <v>5</v>
      </c>
      <c r="M34" s="12"/>
      <c r="N34" s="46">
        <f t="shared" si="4"/>
        <v>19.2</v>
      </c>
      <c r="O34" s="47"/>
      <c r="P34" s="47"/>
      <c r="Q34" s="46">
        <f t="shared" si="5"/>
        <v>0</v>
      </c>
      <c r="R34" s="46">
        <f t="shared" si="6"/>
        <v>19.2</v>
      </c>
      <c r="S34" s="12"/>
      <c r="T34" s="48">
        <v>2.3</v>
      </c>
      <c r="U34" s="48" t="s">
        <v>205</v>
      </c>
      <c r="V34" s="48" t="s">
        <v>72</v>
      </c>
      <c r="W34" s="48" t="s">
        <v>206</v>
      </c>
      <c r="X34" s="48" t="s">
        <v>72</v>
      </c>
      <c r="Y34" s="48"/>
      <c r="Z34" s="50"/>
    </row>
    <row r="35" ht="26.25" customHeight="1" spans="1:26">
      <c r="A35" s="36">
        <v>32</v>
      </c>
      <c r="B35" s="38" t="s">
        <v>207</v>
      </c>
      <c r="C35" s="38" t="s">
        <v>66</v>
      </c>
      <c r="D35" s="39" t="s">
        <v>208</v>
      </c>
      <c r="E35" s="40" t="s">
        <v>76</v>
      </c>
      <c r="F35" s="38" t="s">
        <v>209</v>
      </c>
      <c r="G35" s="38" t="s">
        <v>204</v>
      </c>
      <c r="H35" s="12">
        <v>2</v>
      </c>
      <c r="I35" s="12">
        <f t="shared" si="7"/>
        <v>10</v>
      </c>
      <c r="J35" s="12">
        <v>5</v>
      </c>
      <c r="K35" s="12"/>
      <c r="L35" s="12"/>
      <c r="M35" s="12"/>
      <c r="N35" s="46">
        <f t="shared" si="4"/>
        <v>17</v>
      </c>
      <c r="O35" s="47"/>
      <c r="P35" s="47"/>
      <c r="Q35" s="46">
        <f t="shared" si="5"/>
        <v>0</v>
      </c>
      <c r="R35" s="46">
        <f t="shared" si="6"/>
        <v>17</v>
      </c>
      <c r="S35" s="12"/>
      <c r="T35" s="48">
        <v>2.5</v>
      </c>
      <c r="U35" s="48" t="s">
        <v>210</v>
      </c>
      <c r="V35" s="48" t="s">
        <v>72</v>
      </c>
      <c r="W35" s="48" t="s">
        <v>72</v>
      </c>
      <c r="X35" s="48" t="s">
        <v>72</v>
      </c>
      <c r="Y35" s="48"/>
      <c r="Z35" s="50"/>
    </row>
    <row r="36" ht="26.25" customHeight="1" spans="1:26">
      <c r="A36" s="36">
        <v>33</v>
      </c>
      <c r="B36" s="38" t="s">
        <v>211</v>
      </c>
      <c r="C36" s="38" t="s">
        <v>66</v>
      </c>
      <c r="D36" s="39" t="s">
        <v>212</v>
      </c>
      <c r="E36" s="40" t="s">
        <v>76</v>
      </c>
      <c r="F36" s="38" t="s">
        <v>213</v>
      </c>
      <c r="G36" s="38" t="s">
        <v>204</v>
      </c>
      <c r="H36" s="12">
        <v>2</v>
      </c>
      <c r="I36" s="12">
        <f t="shared" ref="I36:I52" si="8">4*T36</f>
        <v>13.08</v>
      </c>
      <c r="J36" s="12">
        <v>3</v>
      </c>
      <c r="K36" s="12"/>
      <c r="L36" s="12"/>
      <c r="M36" s="12">
        <v>2</v>
      </c>
      <c r="N36" s="46">
        <f t="shared" si="4"/>
        <v>20.08</v>
      </c>
      <c r="O36" s="47"/>
      <c r="P36" s="47"/>
      <c r="Q36" s="46">
        <f t="shared" si="5"/>
        <v>0</v>
      </c>
      <c r="R36" s="46">
        <f t="shared" si="6"/>
        <v>20.08</v>
      </c>
      <c r="S36" s="12"/>
      <c r="T36" s="48">
        <v>3.27</v>
      </c>
      <c r="U36" s="48" t="s">
        <v>214</v>
      </c>
      <c r="V36" s="48" t="s">
        <v>72</v>
      </c>
      <c r="W36" s="48" t="s">
        <v>72</v>
      </c>
      <c r="X36" s="48" t="s">
        <v>171</v>
      </c>
      <c r="Y36" s="48"/>
      <c r="Z36" s="50"/>
    </row>
    <row r="37" ht="26.25" customHeight="1" spans="1:26">
      <c r="A37" s="36">
        <v>34</v>
      </c>
      <c r="B37" s="38" t="s">
        <v>215</v>
      </c>
      <c r="C37" s="38" t="s">
        <v>66</v>
      </c>
      <c r="D37" s="39" t="s">
        <v>216</v>
      </c>
      <c r="E37" s="40" t="s">
        <v>76</v>
      </c>
      <c r="F37" s="38" t="s">
        <v>85</v>
      </c>
      <c r="G37" s="38" t="s">
        <v>204</v>
      </c>
      <c r="H37" s="12">
        <v>2</v>
      </c>
      <c r="I37" s="12">
        <f t="shared" si="8"/>
        <v>10.44</v>
      </c>
      <c r="J37" s="12">
        <v>2</v>
      </c>
      <c r="K37" s="12"/>
      <c r="L37" s="12"/>
      <c r="M37" s="12"/>
      <c r="N37" s="46">
        <f t="shared" si="4"/>
        <v>14.44</v>
      </c>
      <c r="O37" s="47"/>
      <c r="P37" s="47"/>
      <c r="Q37" s="46">
        <f t="shared" si="5"/>
        <v>0</v>
      </c>
      <c r="R37" s="46">
        <f t="shared" si="6"/>
        <v>14.44</v>
      </c>
      <c r="S37" s="12"/>
      <c r="T37" s="48">
        <v>2.61</v>
      </c>
      <c r="U37" s="48" t="s">
        <v>217</v>
      </c>
      <c r="V37" s="48" t="s">
        <v>72</v>
      </c>
      <c r="W37" s="48" t="s">
        <v>72</v>
      </c>
      <c r="X37" s="48" t="s">
        <v>72</v>
      </c>
      <c r="Y37" s="48"/>
      <c r="Z37" s="50"/>
    </row>
    <row r="38" ht="26.25" customHeight="1" spans="1:26">
      <c r="A38" s="36">
        <v>35</v>
      </c>
      <c r="B38" s="38" t="s">
        <v>218</v>
      </c>
      <c r="C38" s="38" t="s">
        <v>66</v>
      </c>
      <c r="D38" s="39" t="s">
        <v>219</v>
      </c>
      <c r="E38" s="40" t="s">
        <v>76</v>
      </c>
      <c r="F38" s="38" t="s">
        <v>85</v>
      </c>
      <c r="G38" s="38" t="s">
        <v>204</v>
      </c>
      <c r="H38" s="12">
        <v>2</v>
      </c>
      <c r="I38" s="12">
        <f t="shared" si="8"/>
        <v>16.68</v>
      </c>
      <c r="J38" s="12">
        <v>3</v>
      </c>
      <c r="K38" s="12"/>
      <c r="L38" s="12">
        <v>5</v>
      </c>
      <c r="M38" s="12">
        <v>5</v>
      </c>
      <c r="N38" s="46">
        <f t="shared" si="4"/>
        <v>31.68</v>
      </c>
      <c r="O38" s="47"/>
      <c r="P38" s="47"/>
      <c r="Q38" s="46">
        <f t="shared" si="5"/>
        <v>0</v>
      </c>
      <c r="R38" s="46">
        <f t="shared" si="6"/>
        <v>31.68</v>
      </c>
      <c r="S38" s="12"/>
      <c r="T38" s="48">
        <v>4.17</v>
      </c>
      <c r="U38" s="48" t="s">
        <v>220</v>
      </c>
      <c r="V38" s="48" t="s">
        <v>72</v>
      </c>
      <c r="W38" s="48" t="s">
        <v>221</v>
      </c>
      <c r="X38" s="48" t="s">
        <v>222</v>
      </c>
      <c r="Y38" s="48"/>
      <c r="Z38" s="50"/>
    </row>
    <row r="39" ht="26.25" customHeight="1" spans="1:26">
      <c r="A39" s="36">
        <v>36</v>
      </c>
      <c r="B39" s="38" t="s">
        <v>223</v>
      </c>
      <c r="C39" s="38" t="s">
        <v>66</v>
      </c>
      <c r="D39" s="39" t="s">
        <v>224</v>
      </c>
      <c r="E39" s="40" t="s">
        <v>76</v>
      </c>
      <c r="F39" s="38" t="s">
        <v>85</v>
      </c>
      <c r="G39" s="38" t="s">
        <v>204</v>
      </c>
      <c r="H39" s="12">
        <v>2</v>
      </c>
      <c r="I39" s="12">
        <f t="shared" si="8"/>
        <v>10.8</v>
      </c>
      <c r="J39" s="12">
        <v>2</v>
      </c>
      <c r="K39" s="12"/>
      <c r="L39" s="12"/>
      <c r="M39" s="12"/>
      <c r="N39" s="46">
        <f t="shared" si="4"/>
        <v>14.8</v>
      </c>
      <c r="O39" s="47"/>
      <c r="P39" s="47"/>
      <c r="Q39" s="46">
        <f t="shared" si="5"/>
        <v>0</v>
      </c>
      <c r="R39" s="46">
        <f t="shared" si="6"/>
        <v>14.8</v>
      </c>
      <c r="S39" s="12"/>
      <c r="T39" s="48">
        <v>2.7</v>
      </c>
      <c r="U39" s="48" t="s">
        <v>225</v>
      </c>
      <c r="V39" s="48" t="s">
        <v>72</v>
      </c>
      <c r="W39" s="48" t="s">
        <v>72</v>
      </c>
      <c r="X39" s="48" t="s">
        <v>72</v>
      </c>
      <c r="Y39" s="48"/>
      <c r="Z39" s="50"/>
    </row>
    <row r="40" ht="26.25" customHeight="1" spans="1:26">
      <c r="A40" s="36">
        <v>37</v>
      </c>
      <c r="B40" s="38" t="s">
        <v>226</v>
      </c>
      <c r="C40" s="38" t="s">
        <v>66</v>
      </c>
      <c r="D40" s="39" t="s">
        <v>227</v>
      </c>
      <c r="E40" s="40" t="s">
        <v>76</v>
      </c>
      <c r="F40" s="38" t="s">
        <v>85</v>
      </c>
      <c r="G40" s="38" t="s">
        <v>204</v>
      </c>
      <c r="H40" s="12">
        <v>2</v>
      </c>
      <c r="I40" s="12">
        <f t="shared" si="8"/>
        <v>14.28</v>
      </c>
      <c r="J40" s="12">
        <v>2</v>
      </c>
      <c r="K40" s="12"/>
      <c r="L40" s="12"/>
      <c r="M40" s="12"/>
      <c r="N40" s="46">
        <f t="shared" si="4"/>
        <v>18.28</v>
      </c>
      <c r="O40" s="47"/>
      <c r="P40" s="47"/>
      <c r="Q40" s="46">
        <f t="shared" si="5"/>
        <v>0</v>
      </c>
      <c r="R40" s="46">
        <f t="shared" si="6"/>
        <v>18.28</v>
      </c>
      <c r="S40" s="12"/>
      <c r="T40" s="48">
        <v>3.57</v>
      </c>
      <c r="U40" s="48" t="s">
        <v>228</v>
      </c>
      <c r="V40" s="48" t="s">
        <v>72</v>
      </c>
      <c r="W40" s="48" t="s">
        <v>72</v>
      </c>
      <c r="X40" s="48" t="s">
        <v>72</v>
      </c>
      <c r="Y40" s="48"/>
      <c r="Z40" s="50"/>
    </row>
    <row r="41" ht="26.25" customHeight="1" spans="1:26">
      <c r="A41" s="36">
        <v>38</v>
      </c>
      <c r="B41" s="38" t="s">
        <v>229</v>
      </c>
      <c r="C41" s="38" t="s">
        <v>66</v>
      </c>
      <c r="D41" s="39" t="s">
        <v>230</v>
      </c>
      <c r="E41" s="40" t="s">
        <v>76</v>
      </c>
      <c r="F41" s="38" t="s">
        <v>85</v>
      </c>
      <c r="G41" s="38" t="s">
        <v>204</v>
      </c>
      <c r="H41" s="12">
        <v>2</v>
      </c>
      <c r="I41" s="12">
        <f t="shared" si="8"/>
        <v>12.84</v>
      </c>
      <c r="J41" s="12">
        <v>2</v>
      </c>
      <c r="K41" s="12"/>
      <c r="L41" s="12">
        <v>2</v>
      </c>
      <c r="M41" s="12"/>
      <c r="N41" s="46">
        <f t="shared" si="4"/>
        <v>18.84</v>
      </c>
      <c r="O41" s="47"/>
      <c r="P41" s="47"/>
      <c r="Q41" s="46">
        <f t="shared" si="5"/>
        <v>0</v>
      </c>
      <c r="R41" s="46">
        <f t="shared" si="6"/>
        <v>18.84</v>
      </c>
      <c r="S41" s="12"/>
      <c r="T41" s="48">
        <v>3.21</v>
      </c>
      <c r="U41" s="48" t="s">
        <v>231</v>
      </c>
      <c r="V41" s="48" t="s">
        <v>72</v>
      </c>
      <c r="W41" s="48" t="s">
        <v>232</v>
      </c>
      <c r="X41" s="48" t="s">
        <v>72</v>
      </c>
      <c r="Y41" s="48"/>
      <c r="Z41" s="50"/>
    </row>
    <row r="42" ht="26.25" customHeight="1" spans="1:26">
      <c r="A42" s="36">
        <v>39</v>
      </c>
      <c r="B42" s="38" t="s">
        <v>233</v>
      </c>
      <c r="C42" s="38" t="s">
        <v>66</v>
      </c>
      <c r="D42" s="39" t="s">
        <v>234</v>
      </c>
      <c r="E42" s="40" t="s">
        <v>68</v>
      </c>
      <c r="F42" s="38" t="s">
        <v>235</v>
      </c>
      <c r="G42" s="38" t="s">
        <v>204</v>
      </c>
      <c r="H42" s="12">
        <v>2</v>
      </c>
      <c r="I42" s="12">
        <f t="shared" si="8"/>
        <v>12</v>
      </c>
      <c r="J42" s="12">
        <v>5</v>
      </c>
      <c r="K42" s="12"/>
      <c r="L42" s="12">
        <v>4</v>
      </c>
      <c r="M42" s="12">
        <v>5</v>
      </c>
      <c r="N42" s="46">
        <f t="shared" si="4"/>
        <v>28</v>
      </c>
      <c r="O42" s="47"/>
      <c r="P42" s="25"/>
      <c r="Q42" s="46">
        <f t="shared" si="5"/>
        <v>0</v>
      </c>
      <c r="R42" s="46">
        <f t="shared" si="6"/>
        <v>28</v>
      </c>
      <c r="S42" s="12"/>
      <c r="T42" s="48">
        <v>3</v>
      </c>
      <c r="U42" s="48" t="s">
        <v>236</v>
      </c>
      <c r="V42" s="48" t="s">
        <v>72</v>
      </c>
      <c r="W42" s="48" t="s">
        <v>237</v>
      </c>
      <c r="X42" s="48" t="s">
        <v>238</v>
      </c>
      <c r="Y42" s="48" t="s">
        <v>72</v>
      </c>
      <c r="Z42" s="52" t="s">
        <v>239</v>
      </c>
    </row>
    <row r="43" ht="26.25" customHeight="1" spans="1:26">
      <c r="A43" s="36">
        <v>40</v>
      </c>
      <c r="B43" s="38" t="s">
        <v>240</v>
      </c>
      <c r="C43" s="38" t="s">
        <v>66</v>
      </c>
      <c r="D43" s="39" t="s">
        <v>241</v>
      </c>
      <c r="E43" s="40" t="s">
        <v>76</v>
      </c>
      <c r="F43" s="38" t="s">
        <v>85</v>
      </c>
      <c r="G43" s="38" t="s">
        <v>204</v>
      </c>
      <c r="H43" s="12">
        <v>2</v>
      </c>
      <c r="I43" s="12">
        <f t="shared" si="8"/>
        <v>10.44</v>
      </c>
      <c r="J43" s="36">
        <v>2</v>
      </c>
      <c r="K43" s="12"/>
      <c r="L43" s="12"/>
      <c r="M43" s="12"/>
      <c r="N43" s="46">
        <f t="shared" si="4"/>
        <v>14.44</v>
      </c>
      <c r="O43" s="47"/>
      <c r="P43" s="47"/>
      <c r="Q43" s="46">
        <f t="shared" si="5"/>
        <v>0</v>
      </c>
      <c r="R43" s="46">
        <f t="shared" si="6"/>
        <v>14.44</v>
      </c>
      <c r="S43" s="12"/>
      <c r="T43" s="48">
        <v>2.61</v>
      </c>
      <c r="U43" s="48" t="s">
        <v>242</v>
      </c>
      <c r="V43" s="48" t="s">
        <v>72</v>
      </c>
      <c r="W43" s="48" t="s">
        <v>72</v>
      </c>
      <c r="X43" s="48" t="s">
        <v>72</v>
      </c>
      <c r="Y43" s="48"/>
      <c r="Z43" s="50"/>
    </row>
    <row r="44" ht="26.25" customHeight="1" spans="1:26">
      <c r="A44" s="36">
        <v>41</v>
      </c>
      <c r="B44" s="38" t="s">
        <v>243</v>
      </c>
      <c r="C44" s="38" t="s">
        <v>66</v>
      </c>
      <c r="D44" s="39" t="s">
        <v>105</v>
      </c>
      <c r="E44" s="40" t="s">
        <v>76</v>
      </c>
      <c r="F44" s="38" t="s">
        <v>244</v>
      </c>
      <c r="G44" s="38" t="s">
        <v>204</v>
      </c>
      <c r="H44" s="12">
        <v>2</v>
      </c>
      <c r="I44" s="12">
        <f t="shared" si="8"/>
        <v>9.36</v>
      </c>
      <c r="J44" s="12">
        <v>4</v>
      </c>
      <c r="K44" s="12"/>
      <c r="L44" s="12">
        <v>2</v>
      </c>
      <c r="M44" s="12">
        <v>2</v>
      </c>
      <c r="N44" s="46">
        <f t="shared" si="4"/>
        <v>19.36</v>
      </c>
      <c r="O44" s="47"/>
      <c r="P44" s="47"/>
      <c r="Q44" s="46">
        <f t="shared" si="5"/>
        <v>0</v>
      </c>
      <c r="R44" s="46">
        <f t="shared" si="6"/>
        <v>19.36</v>
      </c>
      <c r="S44" s="12"/>
      <c r="T44" s="48">
        <v>2.34</v>
      </c>
      <c r="U44" s="48" t="s">
        <v>245</v>
      </c>
      <c r="V44" s="48" t="s">
        <v>72</v>
      </c>
      <c r="W44" s="48" t="s">
        <v>246</v>
      </c>
      <c r="X44" s="48" t="s">
        <v>247</v>
      </c>
      <c r="Y44" s="48"/>
      <c r="Z44" s="50"/>
    </row>
    <row r="45" ht="26.25" customHeight="1" spans="1:26">
      <c r="A45" s="36">
        <v>42</v>
      </c>
      <c r="B45" s="38" t="s">
        <v>248</v>
      </c>
      <c r="C45" s="38" t="s">
        <v>66</v>
      </c>
      <c r="D45" s="39" t="s">
        <v>249</v>
      </c>
      <c r="E45" s="40" t="s">
        <v>76</v>
      </c>
      <c r="F45" s="38" t="s">
        <v>250</v>
      </c>
      <c r="G45" s="38" t="s">
        <v>251</v>
      </c>
      <c r="H45" s="12">
        <v>2</v>
      </c>
      <c r="I45" s="12">
        <f t="shared" si="8"/>
        <v>9.64</v>
      </c>
      <c r="J45" s="12">
        <v>3</v>
      </c>
      <c r="K45" s="12"/>
      <c r="L45" s="12"/>
      <c r="M45" s="12"/>
      <c r="N45" s="46">
        <f t="shared" si="4"/>
        <v>14.64</v>
      </c>
      <c r="O45" s="47"/>
      <c r="P45" s="47"/>
      <c r="Q45" s="46">
        <f t="shared" si="5"/>
        <v>0</v>
      </c>
      <c r="R45" s="46">
        <f t="shared" si="6"/>
        <v>14.64</v>
      </c>
      <c r="S45" s="12"/>
      <c r="T45" s="48">
        <v>2.41</v>
      </c>
      <c r="U45" s="48" t="s">
        <v>252</v>
      </c>
      <c r="V45" s="48" t="s">
        <v>72</v>
      </c>
      <c r="W45" s="51" t="s">
        <v>72</v>
      </c>
      <c r="X45" s="48" t="s">
        <v>72</v>
      </c>
      <c r="Y45" s="48"/>
      <c r="Z45" s="50"/>
    </row>
    <row r="46" ht="26.25" customHeight="1" spans="1:26">
      <c r="A46" s="36">
        <v>43</v>
      </c>
      <c r="B46" s="38" t="s">
        <v>253</v>
      </c>
      <c r="C46" s="38" t="s">
        <v>66</v>
      </c>
      <c r="D46" s="39" t="s">
        <v>254</v>
      </c>
      <c r="E46" s="40" t="s">
        <v>76</v>
      </c>
      <c r="F46" s="38" t="s">
        <v>255</v>
      </c>
      <c r="G46" s="38" t="s">
        <v>251</v>
      </c>
      <c r="H46" s="12">
        <v>2</v>
      </c>
      <c r="I46" s="12">
        <f t="shared" si="8"/>
        <v>8.4</v>
      </c>
      <c r="J46" s="12">
        <v>2</v>
      </c>
      <c r="K46" s="12"/>
      <c r="L46" s="12"/>
      <c r="M46" s="12"/>
      <c r="N46" s="46">
        <f t="shared" si="4"/>
        <v>12.4</v>
      </c>
      <c r="O46" s="47"/>
      <c r="P46" s="47"/>
      <c r="Q46" s="46">
        <f t="shared" si="5"/>
        <v>0</v>
      </c>
      <c r="R46" s="46">
        <f t="shared" si="6"/>
        <v>12.4</v>
      </c>
      <c r="S46" s="12"/>
      <c r="T46" s="48">
        <v>2.1</v>
      </c>
      <c r="U46" s="48" t="s">
        <v>242</v>
      </c>
      <c r="V46" s="48" t="s">
        <v>72</v>
      </c>
      <c r="W46" s="48" t="s">
        <v>72</v>
      </c>
      <c r="X46" s="48" t="s">
        <v>72</v>
      </c>
      <c r="Y46" s="48"/>
      <c r="Z46" s="50"/>
    </row>
    <row r="47" ht="26.25" customHeight="1" spans="1:26">
      <c r="A47" s="36">
        <v>44</v>
      </c>
      <c r="B47" s="38" t="s">
        <v>256</v>
      </c>
      <c r="C47" s="38" t="s">
        <v>66</v>
      </c>
      <c r="D47" s="39" t="s">
        <v>241</v>
      </c>
      <c r="E47" s="40" t="s">
        <v>76</v>
      </c>
      <c r="F47" s="38" t="s">
        <v>257</v>
      </c>
      <c r="G47" s="38" t="s">
        <v>251</v>
      </c>
      <c r="H47" s="12">
        <v>3</v>
      </c>
      <c r="I47" s="25">
        <f>85.5/100*5*4</f>
        <v>17.1</v>
      </c>
      <c r="J47" s="12">
        <v>5</v>
      </c>
      <c r="K47" s="12"/>
      <c r="L47" s="12"/>
      <c r="M47" s="12"/>
      <c r="N47" s="46">
        <f t="shared" si="4"/>
        <v>25.1</v>
      </c>
      <c r="O47" s="47"/>
      <c r="P47" s="47"/>
      <c r="Q47" s="46">
        <f t="shared" si="5"/>
        <v>0</v>
      </c>
      <c r="R47" s="46">
        <f t="shared" si="6"/>
        <v>25.1</v>
      </c>
      <c r="S47" s="12" t="s">
        <v>258</v>
      </c>
      <c r="T47" s="37">
        <v>85.5</v>
      </c>
      <c r="U47" s="48" t="s">
        <v>259</v>
      </c>
      <c r="V47" s="48" t="s">
        <v>72</v>
      </c>
      <c r="W47" s="48" t="s">
        <v>72</v>
      </c>
      <c r="X47" s="48" t="s">
        <v>72</v>
      </c>
      <c r="Y47" s="48"/>
      <c r="Z47" s="50"/>
    </row>
    <row r="48" ht="26.25" customHeight="1" spans="1:26">
      <c r="A48" s="36">
        <v>45</v>
      </c>
      <c r="B48" s="38" t="s">
        <v>260</v>
      </c>
      <c r="C48" s="38" t="s">
        <v>66</v>
      </c>
      <c r="D48" s="39" t="s">
        <v>261</v>
      </c>
      <c r="E48" s="40" t="s">
        <v>76</v>
      </c>
      <c r="F48" s="38" t="s">
        <v>85</v>
      </c>
      <c r="G48" s="38" t="s">
        <v>251</v>
      </c>
      <c r="H48" s="12">
        <v>2</v>
      </c>
      <c r="I48" s="12">
        <f t="shared" si="8"/>
        <v>7.28</v>
      </c>
      <c r="J48" s="12">
        <v>3</v>
      </c>
      <c r="K48" s="12"/>
      <c r="L48" s="12">
        <v>2</v>
      </c>
      <c r="M48" s="12"/>
      <c r="N48" s="46">
        <f t="shared" si="4"/>
        <v>14.28</v>
      </c>
      <c r="O48" s="47"/>
      <c r="P48" s="47"/>
      <c r="Q48" s="46">
        <f t="shared" si="5"/>
        <v>0</v>
      </c>
      <c r="R48" s="46">
        <f t="shared" si="6"/>
        <v>14.28</v>
      </c>
      <c r="S48" s="12"/>
      <c r="T48" s="48">
        <v>1.82</v>
      </c>
      <c r="U48" s="48" t="s">
        <v>220</v>
      </c>
      <c r="V48" s="48" t="s">
        <v>72</v>
      </c>
      <c r="W48" s="51" t="s">
        <v>262</v>
      </c>
      <c r="X48" s="48" t="s">
        <v>72</v>
      </c>
      <c r="Y48" s="48"/>
      <c r="Z48" s="50"/>
    </row>
    <row r="49" ht="26.25" customHeight="1" spans="1:26">
      <c r="A49" s="36">
        <v>46</v>
      </c>
      <c r="B49" s="38" t="s">
        <v>263</v>
      </c>
      <c r="C49" s="38" t="s">
        <v>66</v>
      </c>
      <c r="D49" s="39" t="s">
        <v>117</v>
      </c>
      <c r="E49" s="40" t="s">
        <v>76</v>
      </c>
      <c r="F49" s="38" t="s">
        <v>138</v>
      </c>
      <c r="G49" s="38" t="s">
        <v>251</v>
      </c>
      <c r="H49" s="12">
        <v>3</v>
      </c>
      <c r="I49" s="25">
        <v>14.32</v>
      </c>
      <c r="J49" s="12">
        <v>3</v>
      </c>
      <c r="K49" s="12"/>
      <c r="L49" s="12"/>
      <c r="M49" s="12"/>
      <c r="N49" s="46">
        <f t="shared" si="4"/>
        <v>20.32</v>
      </c>
      <c r="O49" s="47"/>
      <c r="P49" s="47"/>
      <c r="Q49" s="46">
        <f t="shared" si="5"/>
        <v>0</v>
      </c>
      <c r="R49" s="46">
        <f t="shared" si="6"/>
        <v>20.32</v>
      </c>
      <c r="S49" s="12" t="s">
        <v>154</v>
      </c>
      <c r="T49" s="37">
        <v>71.59</v>
      </c>
      <c r="U49" s="48" t="s">
        <v>264</v>
      </c>
      <c r="V49" s="48" t="s">
        <v>72</v>
      </c>
      <c r="W49" s="48" t="s">
        <v>72</v>
      </c>
      <c r="X49" s="48" t="s">
        <v>72</v>
      </c>
      <c r="Y49" s="48"/>
      <c r="Z49" s="50"/>
    </row>
    <row r="50" ht="26.25" customHeight="1" spans="1:26">
      <c r="A50" s="36">
        <v>47</v>
      </c>
      <c r="B50" s="38" t="s">
        <v>265</v>
      </c>
      <c r="C50" s="38" t="s">
        <v>66</v>
      </c>
      <c r="D50" s="39" t="s">
        <v>266</v>
      </c>
      <c r="E50" s="40" t="s">
        <v>76</v>
      </c>
      <c r="F50" s="38" t="s">
        <v>85</v>
      </c>
      <c r="G50" s="38" t="s">
        <v>251</v>
      </c>
      <c r="H50" s="12">
        <v>2</v>
      </c>
      <c r="I50" s="12">
        <f t="shared" si="8"/>
        <v>8.56</v>
      </c>
      <c r="J50" s="12">
        <v>2</v>
      </c>
      <c r="K50" s="12"/>
      <c r="L50" s="12"/>
      <c r="M50" s="12"/>
      <c r="N50" s="46">
        <f t="shared" si="4"/>
        <v>12.56</v>
      </c>
      <c r="O50" s="47"/>
      <c r="P50" s="47"/>
      <c r="Q50" s="46">
        <f t="shared" si="5"/>
        <v>0</v>
      </c>
      <c r="R50" s="46">
        <f t="shared" si="6"/>
        <v>12.56</v>
      </c>
      <c r="S50" s="12"/>
      <c r="T50" s="48">
        <v>2.14</v>
      </c>
      <c r="U50" s="48" t="s">
        <v>103</v>
      </c>
      <c r="V50" s="48" t="s">
        <v>72</v>
      </c>
      <c r="W50" s="48" t="s">
        <v>72</v>
      </c>
      <c r="X50" s="48" t="s">
        <v>72</v>
      </c>
      <c r="Y50" s="48"/>
      <c r="Z50" s="50"/>
    </row>
    <row r="51" ht="26.25" customHeight="1" spans="1:26">
      <c r="A51" s="36">
        <v>48</v>
      </c>
      <c r="B51" s="38" t="s">
        <v>267</v>
      </c>
      <c r="C51" s="38" t="s">
        <v>66</v>
      </c>
      <c r="D51" s="39" t="s">
        <v>208</v>
      </c>
      <c r="E51" s="40" t="s">
        <v>76</v>
      </c>
      <c r="F51" s="38" t="s">
        <v>81</v>
      </c>
      <c r="G51" s="38" t="s">
        <v>251</v>
      </c>
      <c r="H51" s="12">
        <v>2</v>
      </c>
      <c r="I51" s="36">
        <f>4*T51/2</f>
        <v>10.44</v>
      </c>
      <c r="J51" s="12">
        <v>2</v>
      </c>
      <c r="K51" s="12">
        <v>2</v>
      </c>
      <c r="L51" s="12">
        <v>2</v>
      </c>
      <c r="M51" s="12">
        <v>2</v>
      </c>
      <c r="N51" s="46">
        <f t="shared" si="4"/>
        <v>20.44</v>
      </c>
      <c r="O51" s="47"/>
      <c r="P51" s="47"/>
      <c r="Q51" s="46">
        <f t="shared" si="5"/>
        <v>0</v>
      </c>
      <c r="R51" s="46">
        <f t="shared" si="6"/>
        <v>20.44</v>
      </c>
      <c r="S51" s="12" t="s">
        <v>82</v>
      </c>
      <c r="T51" s="37">
        <v>5.22</v>
      </c>
      <c r="U51" s="48" t="s">
        <v>225</v>
      </c>
      <c r="V51" s="48" t="s">
        <v>268</v>
      </c>
      <c r="W51" s="48" t="s">
        <v>269</v>
      </c>
      <c r="X51" s="48" t="s">
        <v>270</v>
      </c>
      <c r="Y51" s="48"/>
      <c r="Z51" s="50"/>
    </row>
    <row r="52" ht="26.25" customHeight="1" spans="1:26">
      <c r="A52" s="42">
        <v>49</v>
      </c>
      <c r="B52" s="43" t="s">
        <v>271</v>
      </c>
      <c r="C52" s="43" t="s">
        <v>66</v>
      </c>
      <c r="D52" s="44" t="s">
        <v>241</v>
      </c>
      <c r="E52" s="45" t="s">
        <v>76</v>
      </c>
      <c r="F52" s="43" t="s">
        <v>272</v>
      </c>
      <c r="G52" s="43" t="s">
        <v>251</v>
      </c>
      <c r="H52" s="42">
        <v>2</v>
      </c>
      <c r="I52" s="21">
        <f t="shared" si="8"/>
        <v>13.2</v>
      </c>
      <c r="J52" s="42">
        <v>4</v>
      </c>
      <c r="K52" s="42"/>
      <c r="L52" s="42"/>
      <c r="M52" s="42">
        <v>5</v>
      </c>
      <c r="N52" s="46">
        <f t="shared" si="4"/>
        <v>24.2</v>
      </c>
      <c r="O52" s="42"/>
      <c r="P52" s="42"/>
      <c r="Q52" s="46">
        <f t="shared" si="5"/>
        <v>0</v>
      </c>
      <c r="R52" s="46">
        <f t="shared" si="6"/>
        <v>24.2</v>
      </c>
      <c r="S52" s="42" t="s">
        <v>273</v>
      </c>
      <c r="T52" s="48">
        <v>3.3</v>
      </c>
      <c r="U52" s="48" t="s">
        <v>245</v>
      </c>
      <c r="V52" s="48" t="s">
        <v>72</v>
      </c>
      <c r="W52" s="48" t="s">
        <v>72</v>
      </c>
      <c r="X52" s="48" t="s">
        <v>238</v>
      </c>
      <c r="Y52" s="48"/>
      <c r="Z52" s="50"/>
    </row>
    <row r="53" ht="26.25" customHeight="1" spans="1:26">
      <c r="A53" s="12">
        <v>50</v>
      </c>
      <c r="B53" s="38" t="s">
        <v>274</v>
      </c>
      <c r="C53" s="38" t="s">
        <v>66</v>
      </c>
      <c r="D53" s="39" t="s">
        <v>88</v>
      </c>
      <c r="E53" s="40" t="s">
        <v>76</v>
      </c>
      <c r="F53" s="38" t="s">
        <v>81</v>
      </c>
      <c r="G53" s="38" t="s">
        <v>251</v>
      </c>
      <c r="H53" s="12">
        <v>2</v>
      </c>
      <c r="I53" s="36">
        <f>4*T53/2</f>
        <v>10.7</v>
      </c>
      <c r="J53" s="12">
        <v>3</v>
      </c>
      <c r="K53" s="12"/>
      <c r="L53" s="12"/>
      <c r="M53" s="12"/>
      <c r="N53" s="46">
        <f t="shared" si="4"/>
        <v>15.7</v>
      </c>
      <c r="O53" s="47"/>
      <c r="P53" s="47"/>
      <c r="Q53" s="46">
        <f t="shared" si="5"/>
        <v>0</v>
      </c>
      <c r="R53" s="46">
        <f t="shared" si="6"/>
        <v>15.7</v>
      </c>
      <c r="S53" s="12" t="s">
        <v>82</v>
      </c>
      <c r="T53" s="37">
        <v>5.35</v>
      </c>
      <c r="U53" s="48" t="s">
        <v>275</v>
      </c>
      <c r="V53" s="48" t="s">
        <v>72</v>
      </c>
      <c r="W53" s="48" t="s">
        <v>72</v>
      </c>
      <c r="X53" s="48" t="s">
        <v>72</v>
      </c>
      <c r="Y53" s="48"/>
      <c r="Z53" s="50"/>
    </row>
    <row r="54" ht="26.25" customHeight="1" spans="1:26">
      <c r="A54" s="12">
        <v>51</v>
      </c>
      <c r="B54" s="38" t="s">
        <v>276</v>
      </c>
      <c r="C54" s="38" t="s">
        <v>66</v>
      </c>
      <c r="D54" s="39" t="s">
        <v>80</v>
      </c>
      <c r="E54" s="40" t="s">
        <v>76</v>
      </c>
      <c r="F54" s="38" t="s">
        <v>106</v>
      </c>
      <c r="G54" s="38" t="s">
        <v>251</v>
      </c>
      <c r="H54" s="12">
        <v>3</v>
      </c>
      <c r="I54" s="12">
        <f t="shared" ref="I54:I83" si="9">4*T54</f>
        <v>12.12</v>
      </c>
      <c r="J54" s="36">
        <v>2</v>
      </c>
      <c r="K54" s="12"/>
      <c r="L54" s="12"/>
      <c r="M54" s="12">
        <v>2</v>
      </c>
      <c r="N54" s="46">
        <f t="shared" si="4"/>
        <v>19.12</v>
      </c>
      <c r="O54" s="47"/>
      <c r="P54" s="47"/>
      <c r="Q54" s="46">
        <f t="shared" si="5"/>
        <v>0</v>
      </c>
      <c r="R54" s="46">
        <f t="shared" si="6"/>
        <v>19.12</v>
      </c>
      <c r="S54" s="12"/>
      <c r="T54" s="48">
        <v>3.03</v>
      </c>
      <c r="U54" s="48" t="s">
        <v>92</v>
      </c>
      <c r="V54" s="48"/>
      <c r="W54" s="48"/>
      <c r="X54" s="48" t="s">
        <v>277</v>
      </c>
      <c r="Y54" s="48"/>
      <c r="Z54" s="48"/>
    </row>
    <row r="55" ht="26.25" customHeight="1" spans="1:26">
      <c r="A55" s="12">
        <v>52</v>
      </c>
      <c r="B55" s="38" t="s">
        <v>278</v>
      </c>
      <c r="C55" s="38" t="s">
        <v>66</v>
      </c>
      <c r="D55" s="39" t="s">
        <v>97</v>
      </c>
      <c r="E55" s="40" t="s">
        <v>76</v>
      </c>
      <c r="F55" s="38" t="s">
        <v>85</v>
      </c>
      <c r="G55" s="38" t="s">
        <v>251</v>
      </c>
      <c r="H55" s="12">
        <v>2</v>
      </c>
      <c r="I55" s="12">
        <f t="shared" si="9"/>
        <v>8.2</v>
      </c>
      <c r="J55" s="12">
        <v>2</v>
      </c>
      <c r="K55" s="12"/>
      <c r="L55" s="12"/>
      <c r="M55" s="12"/>
      <c r="N55" s="46">
        <f t="shared" si="4"/>
        <v>12.2</v>
      </c>
      <c r="O55" s="47"/>
      <c r="P55" s="47"/>
      <c r="Q55" s="46">
        <f t="shared" si="5"/>
        <v>0</v>
      </c>
      <c r="R55" s="46">
        <f t="shared" si="6"/>
        <v>12.2</v>
      </c>
      <c r="S55" s="12"/>
      <c r="T55" s="48">
        <v>2.05</v>
      </c>
      <c r="U55" s="48" t="s">
        <v>86</v>
      </c>
      <c r="V55" s="48"/>
      <c r="W55" s="48"/>
      <c r="X55" s="48"/>
      <c r="Y55" s="48"/>
      <c r="Z55" s="48"/>
    </row>
    <row r="56" ht="26.25" customHeight="1" spans="1:26">
      <c r="A56" s="12">
        <v>53</v>
      </c>
      <c r="B56" s="38" t="s">
        <v>279</v>
      </c>
      <c r="C56" s="38" t="s">
        <v>66</v>
      </c>
      <c r="D56" s="39" t="s">
        <v>249</v>
      </c>
      <c r="E56" s="40" t="s">
        <v>76</v>
      </c>
      <c r="F56" s="38" t="s">
        <v>81</v>
      </c>
      <c r="G56" s="38" t="s">
        <v>251</v>
      </c>
      <c r="H56" s="12">
        <v>2</v>
      </c>
      <c r="I56" s="36">
        <f>4*T56/2</f>
        <v>13.06</v>
      </c>
      <c r="J56" s="12">
        <v>2</v>
      </c>
      <c r="K56" s="12"/>
      <c r="L56" s="12">
        <v>2</v>
      </c>
      <c r="M56" s="12">
        <v>2</v>
      </c>
      <c r="N56" s="46">
        <f t="shared" si="4"/>
        <v>21.06</v>
      </c>
      <c r="O56" s="47"/>
      <c r="P56" s="47"/>
      <c r="Q56" s="46">
        <f t="shared" si="5"/>
        <v>0</v>
      </c>
      <c r="R56" s="25">
        <f t="shared" si="6"/>
        <v>21.06</v>
      </c>
      <c r="S56" s="12" t="s">
        <v>82</v>
      </c>
      <c r="T56" s="37">
        <v>6.53</v>
      </c>
      <c r="U56" s="48" t="s">
        <v>280</v>
      </c>
      <c r="V56" s="48"/>
      <c r="W56" s="48" t="s">
        <v>119</v>
      </c>
      <c r="X56" s="48" t="s">
        <v>171</v>
      </c>
      <c r="Y56" s="48"/>
      <c r="Z56" s="48"/>
    </row>
    <row r="57" ht="26.25" customHeight="1" spans="1:26">
      <c r="A57" s="12">
        <v>54</v>
      </c>
      <c r="B57" s="38" t="s">
        <v>281</v>
      </c>
      <c r="C57" s="38" t="s">
        <v>66</v>
      </c>
      <c r="D57" s="39" t="s">
        <v>282</v>
      </c>
      <c r="E57" s="40" t="s">
        <v>76</v>
      </c>
      <c r="F57" s="38" t="s">
        <v>85</v>
      </c>
      <c r="G57" s="38" t="s">
        <v>251</v>
      </c>
      <c r="H57" s="12">
        <v>2</v>
      </c>
      <c r="I57" s="12">
        <f t="shared" si="9"/>
        <v>13.52</v>
      </c>
      <c r="J57" s="12">
        <v>6</v>
      </c>
      <c r="K57" s="12"/>
      <c r="L57" s="12"/>
      <c r="M57" s="12"/>
      <c r="N57" s="46">
        <f t="shared" si="4"/>
        <v>21.52</v>
      </c>
      <c r="O57" s="47"/>
      <c r="P57" s="47"/>
      <c r="Q57" s="46">
        <f t="shared" si="5"/>
        <v>0</v>
      </c>
      <c r="R57" s="46">
        <f t="shared" si="6"/>
        <v>21.52</v>
      </c>
      <c r="S57" s="12"/>
      <c r="T57" s="48">
        <v>3.38</v>
      </c>
      <c r="U57" s="48" t="s">
        <v>175</v>
      </c>
      <c r="V57" s="48"/>
      <c r="W57" s="48"/>
      <c r="X57" s="48"/>
      <c r="Y57" s="48"/>
      <c r="Z57" s="48"/>
    </row>
    <row r="58" ht="26.25" customHeight="1" spans="1:26">
      <c r="A58" s="12">
        <v>55</v>
      </c>
      <c r="B58" s="38" t="s">
        <v>283</v>
      </c>
      <c r="C58" s="38" t="s">
        <v>66</v>
      </c>
      <c r="D58" s="39" t="s">
        <v>284</v>
      </c>
      <c r="E58" s="40" t="s">
        <v>76</v>
      </c>
      <c r="F58" s="38" t="s">
        <v>85</v>
      </c>
      <c r="G58" s="38" t="s">
        <v>251</v>
      </c>
      <c r="H58" s="12">
        <v>2</v>
      </c>
      <c r="I58" s="12">
        <f t="shared" si="9"/>
        <v>9.08</v>
      </c>
      <c r="J58" s="12">
        <v>4</v>
      </c>
      <c r="K58" s="12"/>
      <c r="L58" s="12">
        <v>2</v>
      </c>
      <c r="M58" s="12"/>
      <c r="N58" s="46">
        <f t="shared" si="4"/>
        <v>17.08</v>
      </c>
      <c r="O58" s="47"/>
      <c r="P58" s="47"/>
      <c r="Q58" s="46">
        <f t="shared" si="5"/>
        <v>0</v>
      </c>
      <c r="R58" s="46">
        <f t="shared" si="6"/>
        <v>17.08</v>
      </c>
      <c r="S58" s="12"/>
      <c r="T58" s="48">
        <v>2.27</v>
      </c>
      <c r="U58" s="48" t="s">
        <v>245</v>
      </c>
      <c r="V58" s="48"/>
      <c r="W58" s="48" t="s">
        <v>285</v>
      </c>
      <c r="X58" s="48"/>
      <c r="Y58" s="48"/>
      <c r="Z58" s="48"/>
    </row>
    <row r="59" ht="26.25" customHeight="1" spans="1:26">
      <c r="A59" s="12">
        <v>56</v>
      </c>
      <c r="B59" s="38" t="s">
        <v>286</v>
      </c>
      <c r="C59" s="38" t="s">
        <v>66</v>
      </c>
      <c r="D59" s="39" t="s">
        <v>234</v>
      </c>
      <c r="E59" s="40" t="s">
        <v>68</v>
      </c>
      <c r="F59" s="38" t="s">
        <v>287</v>
      </c>
      <c r="G59" s="38" t="s">
        <v>288</v>
      </c>
      <c r="H59" s="12">
        <v>3</v>
      </c>
      <c r="I59" s="12">
        <f t="shared" si="9"/>
        <v>11.96</v>
      </c>
      <c r="J59" s="12">
        <v>7</v>
      </c>
      <c r="K59" s="12"/>
      <c r="L59" s="12"/>
      <c r="M59" s="12">
        <v>2</v>
      </c>
      <c r="N59" s="46">
        <f t="shared" si="4"/>
        <v>23.96</v>
      </c>
      <c r="O59" s="25">
        <v>2</v>
      </c>
      <c r="P59" s="25"/>
      <c r="Q59" s="46">
        <f t="shared" si="5"/>
        <v>2</v>
      </c>
      <c r="R59" s="46">
        <f t="shared" si="6"/>
        <v>25.96</v>
      </c>
      <c r="S59" s="12"/>
      <c r="T59" s="48">
        <v>2.99</v>
      </c>
      <c r="U59" s="48" t="s">
        <v>289</v>
      </c>
      <c r="V59" s="48"/>
      <c r="W59" s="48"/>
      <c r="X59" s="48" t="s">
        <v>277</v>
      </c>
      <c r="Y59" s="37" t="s">
        <v>290</v>
      </c>
      <c r="Z59" s="37" t="s">
        <v>291</v>
      </c>
    </row>
    <row r="60" ht="26.25" customHeight="1" spans="1:26">
      <c r="A60" s="12">
        <v>57</v>
      </c>
      <c r="B60" s="38" t="s">
        <v>292</v>
      </c>
      <c r="C60" s="38" t="s">
        <v>66</v>
      </c>
      <c r="D60" s="39" t="s">
        <v>293</v>
      </c>
      <c r="E60" s="40" t="s">
        <v>68</v>
      </c>
      <c r="F60" s="38" t="s">
        <v>294</v>
      </c>
      <c r="G60" s="38" t="s">
        <v>288</v>
      </c>
      <c r="H60" s="12">
        <v>2</v>
      </c>
      <c r="I60" s="12">
        <f t="shared" si="9"/>
        <v>13.6</v>
      </c>
      <c r="J60" s="12">
        <v>5</v>
      </c>
      <c r="K60" s="12"/>
      <c r="L60" s="12">
        <v>5</v>
      </c>
      <c r="M60" s="12">
        <v>2</v>
      </c>
      <c r="N60" s="46">
        <f t="shared" si="4"/>
        <v>27.6</v>
      </c>
      <c r="O60" s="47"/>
      <c r="P60" s="25"/>
      <c r="Q60" s="46">
        <f t="shared" si="5"/>
        <v>0</v>
      </c>
      <c r="R60" s="46">
        <f t="shared" si="6"/>
        <v>27.6</v>
      </c>
      <c r="S60" s="12"/>
      <c r="T60" s="48">
        <v>3.4</v>
      </c>
      <c r="U60" s="48" t="s">
        <v>295</v>
      </c>
      <c r="V60" s="48"/>
      <c r="W60" s="48" t="s">
        <v>296</v>
      </c>
      <c r="X60" s="48" t="s">
        <v>171</v>
      </c>
      <c r="Y60" s="49" t="s">
        <v>72</v>
      </c>
      <c r="Z60" s="37" t="s">
        <v>297</v>
      </c>
    </row>
    <row r="61" ht="24.9" customHeight="1" spans="1:26">
      <c r="A61" s="12">
        <v>58</v>
      </c>
      <c r="B61" s="38" t="s">
        <v>298</v>
      </c>
      <c r="C61" s="38" t="s">
        <v>66</v>
      </c>
      <c r="D61" s="39" t="s">
        <v>299</v>
      </c>
      <c r="E61" s="40" t="s">
        <v>76</v>
      </c>
      <c r="F61" s="38" t="s">
        <v>213</v>
      </c>
      <c r="G61" s="38" t="s">
        <v>300</v>
      </c>
      <c r="H61" s="12">
        <v>2</v>
      </c>
      <c r="I61" s="12">
        <f t="shared" si="9"/>
        <v>12.2</v>
      </c>
      <c r="J61" s="12">
        <v>6</v>
      </c>
      <c r="K61" s="12"/>
      <c r="L61" s="12"/>
      <c r="M61" s="12">
        <v>2</v>
      </c>
      <c r="N61" s="46">
        <f t="shared" si="4"/>
        <v>22.2</v>
      </c>
      <c r="O61" s="47"/>
      <c r="P61" s="47"/>
      <c r="Q61" s="46">
        <f t="shared" si="5"/>
        <v>0</v>
      </c>
      <c r="R61" s="46">
        <f t="shared" si="6"/>
        <v>22.2</v>
      </c>
      <c r="S61" s="12"/>
      <c r="T61" s="48">
        <v>3.05</v>
      </c>
      <c r="U61" s="48" t="s">
        <v>301</v>
      </c>
      <c r="V61" s="48"/>
      <c r="W61" s="48"/>
      <c r="X61" s="48" t="s">
        <v>171</v>
      </c>
      <c r="Y61" s="48"/>
      <c r="Z61" s="48"/>
    </row>
    <row r="62" ht="26.25" customHeight="1" spans="1:26">
      <c r="A62" s="12">
        <v>59</v>
      </c>
      <c r="B62" s="38" t="s">
        <v>302</v>
      </c>
      <c r="C62" s="38" t="s">
        <v>66</v>
      </c>
      <c r="D62" s="39" t="s">
        <v>80</v>
      </c>
      <c r="E62" s="40" t="s">
        <v>76</v>
      </c>
      <c r="F62" s="38" t="s">
        <v>106</v>
      </c>
      <c r="G62" s="38" t="s">
        <v>300</v>
      </c>
      <c r="H62" s="12">
        <v>3</v>
      </c>
      <c r="I62" s="12">
        <f t="shared" si="9"/>
        <v>10.12</v>
      </c>
      <c r="J62" s="12">
        <v>2</v>
      </c>
      <c r="K62" s="12"/>
      <c r="L62" s="12"/>
      <c r="M62" s="12"/>
      <c r="N62" s="46">
        <f t="shared" si="4"/>
        <v>15.12</v>
      </c>
      <c r="O62" s="47"/>
      <c r="P62" s="47"/>
      <c r="Q62" s="46">
        <f t="shared" si="5"/>
        <v>0</v>
      </c>
      <c r="R62" s="46">
        <f t="shared" si="6"/>
        <v>15.12</v>
      </c>
      <c r="S62" s="12"/>
      <c r="T62" s="48">
        <v>2.53</v>
      </c>
      <c r="U62" s="48" t="s">
        <v>303</v>
      </c>
      <c r="V62" s="48"/>
      <c r="W62" s="48"/>
      <c r="X62" s="48"/>
      <c r="Y62" s="48"/>
      <c r="Z62" s="48"/>
    </row>
    <row r="63" ht="26.25" customHeight="1" spans="1:26">
      <c r="A63" s="12">
        <v>60</v>
      </c>
      <c r="B63" s="38" t="s">
        <v>304</v>
      </c>
      <c r="C63" s="38" t="s">
        <v>66</v>
      </c>
      <c r="D63" s="39" t="s">
        <v>97</v>
      </c>
      <c r="E63" s="40" t="s">
        <v>76</v>
      </c>
      <c r="F63" s="38" t="s">
        <v>305</v>
      </c>
      <c r="G63" s="38" t="s">
        <v>300</v>
      </c>
      <c r="H63" s="12">
        <v>2</v>
      </c>
      <c r="I63" s="12">
        <f t="shared" si="9"/>
        <v>14.08</v>
      </c>
      <c r="J63" s="12">
        <v>5</v>
      </c>
      <c r="K63" s="12"/>
      <c r="L63" s="12">
        <v>2</v>
      </c>
      <c r="M63" s="12">
        <v>2</v>
      </c>
      <c r="N63" s="46">
        <f t="shared" si="4"/>
        <v>25.08</v>
      </c>
      <c r="O63" s="47"/>
      <c r="P63" s="47"/>
      <c r="Q63" s="46">
        <f t="shared" si="5"/>
        <v>0</v>
      </c>
      <c r="R63" s="46">
        <f t="shared" si="6"/>
        <v>25.08</v>
      </c>
      <c r="S63" s="12"/>
      <c r="T63" s="48">
        <v>3.52</v>
      </c>
      <c r="U63" s="48" t="s">
        <v>306</v>
      </c>
      <c r="V63" s="48"/>
      <c r="W63" s="48" t="s">
        <v>307</v>
      </c>
      <c r="X63" s="48" t="s">
        <v>171</v>
      </c>
      <c r="Y63" s="48"/>
      <c r="Z63" s="48"/>
    </row>
    <row r="64" ht="26.25" customHeight="1" spans="1:26">
      <c r="A64" s="12">
        <v>61</v>
      </c>
      <c r="B64" s="38" t="s">
        <v>308</v>
      </c>
      <c r="C64" s="38" t="s">
        <v>66</v>
      </c>
      <c r="D64" s="39" t="s">
        <v>216</v>
      </c>
      <c r="E64" s="40" t="s">
        <v>76</v>
      </c>
      <c r="F64" s="38" t="s">
        <v>309</v>
      </c>
      <c r="G64" s="38" t="s">
        <v>300</v>
      </c>
      <c r="H64" s="12">
        <v>2</v>
      </c>
      <c r="I64" s="12">
        <f t="shared" si="9"/>
        <v>13.16</v>
      </c>
      <c r="J64" s="12">
        <v>3</v>
      </c>
      <c r="K64" s="12"/>
      <c r="L64" s="12"/>
      <c r="M64" s="12"/>
      <c r="N64" s="46">
        <f t="shared" si="4"/>
        <v>18.16</v>
      </c>
      <c r="O64" s="47"/>
      <c r="P64" s="47"/>
      <c r="Q64" s="46">
        <f t="shared" si="5"/>
        <v>0</v>
      </c>
      <c r="R64" s="46">
        <f t="shared" si="6"/>
        <v>18.16</v>
      </c>
      <c r="S64" s="12"/>
      <c r="T64" s="48">
        <v>3.29</v>
      </c>
      <c r="U64" s="48" t="s">
        <v>310</v>
      </c>
      <c r="V64" s="48"/>
      <c r="W64" s="48"/>
      <c r="X64" s="48"/>
      <c r="Y64" s="48"/>
      <c r="Z64" s="48"/>
    </row>
    <row r="65" ht="26.25" customHeight="1" spans="1:26">
      <c r="A65" s="12">
        <v>62</v>
      </c>
      <c r="B65" s="38" t="s">
        <v>311</v>
      </c>
      <c r="C65" s="38" t="s">
        <v>66</v>
      </c>
      <c r="D65" s="39" t="s">
        <v>224</v>
      </c>
      <c r="E65" s="40" t="s">
        <v>76</v>
      </c>
      <c r="F65" s="38" t="s">
        <v>312</v>
      </c>
      <c r="G65" s="38" t="s">
        <v>300</v>
      </c>
      <c r="H65" s="12">
        <v>2</v>
      </c>
      <c r="I65" s="12">
        <f t="shared" si="9"/>
        <v>11.68</v>
      </c>
      <c r="J65" s="12">
        <v>2</v>
      </c>
      <c r="K65" s="12"/>
      <c r="L65" s="12">
        <v>2</v>
      </c>
      <c r="M65" s="12"/>
      <c r="N65" s="46">
        <f t="shared" si="4"/>
        <v>17.68</v>
      </c>
      <c r="O65" s="47"/>
      <c r="P65" s="47"/>
      <c r="Q65" s="46">
        <f t="shared" si="5"/>
        <v>0</v>
      </c>
      <c r="R65" s="46">
        <f t="shared" si="6"/>
        <v>17.68</v>
      </c>
      <c r="S65" s="12"/>
      <c r="T65" s="48">
        <v>2.92</v>
      </c>
      <c r="U65" s="48" t="s">
        <v>303</v>
      </c>
      <c r="V65" s="48"/>
      <c r="W65" s="48" t="s">
        <v>313</v>
      </c>
      <c r="X65" s="48"/>
      <c r="Y65" s="48"/>
      <c r="Z65" s="48"/>
    </row>
    <row r="66" ht="26.25" customHeight="1" spans="1:26">
      <c r="A66" s="12">
        <v>63</v>
      </c>
      <c r="B66" s="38" t="s">
        <v>314</v>
      </c>
      <c r="C66" s="38" t="s">
        <v>66</v>
      </c>
      <c r="D66" s="39" t="s">
        <v>227</v>
      </c>
      <c r="E66" s="40" t="s">
        <v>76</v>
      </c>
      <c r="F66" s="38" t="s">
        <v>315</v>
      </c>
      <c r="G66" s="38" t="s">
        <v>300</v>
      </c>
      <c r="H66" s="12">
        <v>2</v>
      </c>
      <c r="I66" s="12">
        <f t="shared" si="9"/>
        <v>12</v>
      </c>
      <c r="J66" s="12">
        <v>4</v>
      </c>
      <c r="K66" s="12"/>
      <c r="L66" s="12"/>
      <c r="M66" s="12"/>
      <c r="N66" s="46">
        <f t="shared" si="4"/>
        <v>18</v>
      </c>
      <c r="O66" s="47"/>
      <c r="P66" s="47"/>
      <c r="Q66" s="46">
        <f t="shared" si="5"/>
        <v>0</v>
      </c>
      <c r="R66" s="46">
        <f t="shared" si="6"/>
        <v>18</v>
      </c>
      <c r="S66" s="12"/>
      <c r="T66" s="48">
        <v>3</v>
      </c>
      <c r="U66" s="48" t="s">
        <v>316</v>
      </c>
      <c r="V66" s="48"/>
      <c r="W66" s="48"/>
      <c r="X66" s="48"/>
      <c r="Y66" s="48"/>
      <c r="Z66" s="48"/>
    </row>
    <row r="67" ht="26.25" customHeight="1" spans="1:26">
      <c r="A67" s="12">
        <v>64</v>
      </c>
      <c r="B67" s="38" t="s">
        <v>317</v>
      </c>
      <c r="C67" s="38" t="s">
        <v>66</v>
      </c>
      <c r="D67" s="39" t="s">
        <v>318</v>
      </c>
      <c r="E67" s="40" t="s">
        <v>76</v>
      </c>
      <c r="F67" s="38" t="s">
        <v>77</v>
      </c>
      <c r="G67" s="38" t="s">
        <v>300</v>
      </c>
      <c r="H67" s="12">
        <v>2</v>
      </c>
      <c r="I67" s="12">
        <f t="shared" si="9"/>
        <v>8.68</v>
      </c>
      <c r="J67" s="12">
        <v>3</v>
      </c>
      <c r="K67" s="12"/>
      <c r="L67" s="12"/>
      <c r="M67" s="12"/>
      <c r="N67" s="46">
        <f t="shared" si="4"/>
        <v>13.68</v>
      </c>
      <c r="O67" s="47"/>
      <c r="P67" s="47"/>
      <c r="Q67" s="46">
        <f t="shared" si="5"/>
        <v>0</v>
      </c>
      <c r="R67" s="46">
        <f t="shared" si="6"/>
        <v>13.68</v>
      </c>
      <c r="S67" s="12"/>
      <c r="T67" s="48">
        <v>2.17</v>
      </c>
      <c r="U67" s="48" t="s">
        <v>319</v>
      </c>
      <c r="V67" s="48"/>
      <c r="W67" s="48"/>
      <c r="X67" s="48"/>
      <c r="Y67" s="48"/>
      <c r="Z67" s="48"/>
    </row>
    <row r="68" ht="26.25" customHeight="1" spans="1:26">
      <c r="A68" s="12">
        <v>65</v>
      </c>
      <c r="B68" s="38" t="s">
        <v>320</v>
      </c>
      <c r="C68" s="38" t="s">
        <v>66</v>
      </c>
      <c r="D68" s="39" t="s">
        <v>117</v>
      </c>
      <c r="E68" s="40" t="s">
        <v>76</v>
      </c>
      <c r="F68" s="38" t="s">
        <v>85</v>
      </c>
      <c r="G68" s="38" t="s">
        <v>300</v>
      </c>
      <c r="H68" s="12">
        <v>2</v>
      </c>
      <c r="I68" s="12">
        <f t="shared" si="9"/>
        <v>11.32</v>
      </c>
      <c r="J68" s="12">
        <v>4</v>
      </c>
      <c r="K68" s="12"/>
      <c r="L68" s="12"/>
      <c r="M68" s="12"/>
      <c r="N68" s="46">
        <f t="shared" si="4"/>
        <v>17.32</v>
      </c>
      <c r="O68" s="47"/>
      <c r="P68" s="47"/>
      <c r="Q68" s="46">
        <f t="shared" si="5"/>
        <v>0</v>
      </c>
      <c r="R68" s="46">
        <f t="shared" si="6"/>
        <v>17.32</v>
      </c>
      <c r="S68" s="12"/>
      <c r="T68" s="48">
        <v>2.83</v>
      </c>
      <c r="U68" s="48" t="s">
        <v>115</v>
      </c>
      <c r="V68" s="48"/>
      <c r="W68" s="48"/>
      <c r="X68" s="48"/>
      <c r="Y68" s="48"/>
      <c r="Z68" s="48"/>
    </row>
    <row r="69" ht="26.25" customHeight="1" spans="1:26">
      <c r="A69" s="12">
        <v>66</v>
      </c>
      <c r="B69" s="38" t="s">
        <v>321</v>
      </c>
      <c r="C69" s="38" t="s">
        <v>66</v>
      </c>
      <c r="D69" s="39" t="s">
        <v>88</v>
      </c>
      <c r="E69" s="40" t="s">
        <v>76</v>
      </c>
      <c r="F69" s="38" t="s">
        <v>322</v>
      </c>
      <c r="G69" s="38" t="s">
        <v>300</v>
      </c>
      <c r="H69" s="12">
        <v>2</v>
      </c>
      <c r="I69" s="12">
        <f t="shared" si="9"/>
        <v>12.8</v>
      </c>
      <c r="J69" s="12">
        <v>2</v>
      </c>
      <c r="K69" s="12"/>
      <c r="L69" s="12"/>
      <c r="M69" s="12">
        <v>2</v>
      </c>
      <c r="N69" s="46">
        <f t="shared" si="4"/>
        <v>18.8</v>
      </c>
      <c r="O69" s="47"/>
      <c r="P69" s="47"/>
      <c r="Q69" s="46">
        <f t="shared" si="5"/>
        <v>0</v>
      </c>
      <c r="R69" s="46">
        <f t="shared" si="6"/>
        <v>18.8</v>
      </c>
      <c r="S69" s="12"/>
      <c r="T69" s="48">
        <v>3.2</v>
      </c>
      <c r="U69" s="48" t="s">
        <v>242</v>
      </c>
      <c r="V69" s="48"/>
      <c r="W69" s="48"/>
      <c r="X69" s="48" t="s">
        <v>171</v>
      </c>
      <c r="Y69" s="48"/>
      <c r="Z69" s="48"/>
    </row>
    <row r="70" ht="26.25" customHeight="1" spans="1:26">
      <c r="A70" s="12">
        <v>67</v>
      </c>
      <c r="B70" s="38" t="s">
        <v>323</v>
      </c>
      <c r="C70" s="38" t="s">
        <v>66</v>
      </c>
      <c r="D70" s="39" t="s">
        <v>149</v>
      </c>
      <c r="E70" s="40" t="s">
        <v>76</v>
      </c>
      <c r="F70" s="38" t="s">
        <v>324</v>
      </c>
      <c r="G70" s="38" t="s">
        <v>325</v>
      </c>
      <c r="H70" s="12">
        <v>2</v>
      </c>
      <c r="I70" s="12">
        <f t="shared" si="9"/>
        <v>11.68</v>
      </c>
      <c r="J70" s="12">
        <v>3</v>
      </c>
      <c r="K70" s="12"/>
      <c r="L70" s="12">
        <v>2</v>
      </c>
      <c r="M70" s="12">
        <v>2</v>
      </c>
      <c r="N70" s="46">
        <f t="shared" si="4"/>
        <v>20.68</v>
      </c>
      <c r="O70" s="47"/>
      <c r="P70" s="47"/>
      <c r="Q70" s="46">
        <f t="shared" si="5"/>
        <v>0</v>
      </c>
      <c r="R70" s="46">
        <f t="shared" si="6"/>
        <v>20.68</v>
      </c>
      <c r="S70" s="12"/>
      <c r="T70" s="48">
        <v>2.92</v>
      </c>
      <c r="U70" s="48" t="s">
        <v>326</v>
      </c>
      <c r="V70" s="48"/>
      <c r="W70" s="48" t="s">
        <v>327</v>
      </c>
      <c r="X70" s="48" t="s">
        <v>171</v>
      </c>
      <c r="Y70" s="48"/>
      <c r="Z70" s="48"/>
    </row>
    <row r="71" ht="26.25" customHeight="1" spans="1:26">
      <c r="A71" s="12">
        <v>68</v>
      </c>
      <c r="B71" s="38" t="s">
        <v>328</v>
      </c>
      <c r="C71" s="38" t="s">
        <v>66</v>
      </c>
      <c r="D71" s="39" t="s">
        <v>329</v>
      </c>
      <c r="E71" s="40" t="s">
        <v>68</v>
      </c>
      <c r="F71" s="38" t="s">
        <v>330</v>
      </c>
      <c r="G71" s="38" t="s">
        <v>325</v>
      </c>
      <c r="H71" s="12">
        <v>2</v>
      </c>
      <c r="I71" s="12">
        <f t="shared" si="9"/>
        <v>11.96</v>
      </c>
      <c r="J71" s="25">
        <v>2</v>
      </c>
      <c r="K71" s="12"/>
      <c r="L71" s="12"/>
      <c r="M71" s="12">
        <v>2</v>
      </c>
      <c r="N71" s="46">
        <f t="shared" si="4"/>
        <v>17.96</v>
      </c>
      <c r="O71" s="47"/>
      <c r="P71" s="25"/>
      <c r="Q71" s="46">
        <f t="shared" si="5"/>
        <v>0</v>
      </c>
      <c r="R71" s="46">
        <f t="shared" si="6"/>
        <v>17.96</v>
      </c>
      <c r="S71" s="12"/>
      <c r="T71" s="48">
        <v>2.99</v>
      </c>
      <c r="U71" s="37" t="s">
        <v>331</v>
      </c>
      <c r="V71" s="48"/>
      <c r="W71" s="48"/>
      <c r="X71" s="48" t="s">
        <v>171</v>
      </c>
      <c r="Y71" s="49" t="s">
        <v>72</v>
      </c>
      <c r="Z71" s="37" t="s">
        <v>332</v>
      </c>
    </row>
    <row r="72" ht="26.25" customHeight="1" spans="1:26">
      <c r="A72" s="12">
        <v>69</v>
      </c>
      <c r="B72" s="38" t="s">
        <v>333</v>
      </c>
      <c r="C72" s="38" t="s">
        <v>66</v>
      </c>
      <c r="D72" s="39" t="s">
        <v>201</v>
      </c>
      <c r="E72" s="40" t="s">
        <v>76</v>
      </c>
      <c r="F72" s="38" t="s">
        <v>322</v>
      </c>
      <c r="G72" s="38" t="s">
        <v>325</v>
      </c>
      <c r="H72" s="12">
        <v>2</v>
      </c>
      <c r="I72" s="12">
        <f t="shared" si="9"/>
        <v>10.2</v>
      </c>
      <c r="J72" s="12">
        <v>2</v>
      </c>
      <c r="K72" s="12"/>
      <c r="L72" s="12"/>
      <c r="M72" s="12"/>
      <c r="N72" s="46">
        <f t="shared" si="4"/>
        <v>14.2</v>
      </c>
      <c r="O72" s="47"/>
      <c r="P72" s="47"/>
      <c r="Q72" s="46">
        <f t="shared" si="5"/>
        <v>0</v>
      </c>
      <c r="R72" s="46">
        <f t="shared" si="6"/>
        <v>14.2</v>
      </c>
      <c r="S72" s="12"/>
      <c r="T72" s="48">
        <v>2.55</v>
      </c>
      <c r="U72" s="48" t="s">
        <v>303</v>
      </c>
      <c r="V72" s="48"/>
      <c r="W72" s="48"/>
      <c r="X72" s="48"/>
      <c r="Y72" s="48"/>
      <c r="Z72" s="48"/>
    </row>
    <row r="73" ht="26.25" customHeight="1" spans="1:26">
      <c r="A73" s="12">
        <v>70</v>
      </c>
      <c r="B73" s="38" t="s">
        <v>334</v>
      </c>
      <c r="C73" s="38" t="s">
        <v>66</v>
      </c>
      <c r="D73" s="39" t="s">
        <v>91</v>
      </c>
      <c r="E73" s="40" t="s">
        <v>76</v>
      </c>
      <c r="F73" s="38" t="s">
        <v>335</v>
      </c>
      <c r="G73" s="38" t="s">
        <v>325</v>
      </c>
      <c r="H73" s="12">
        <v>2</v>
      </c>
      <c r="I73" s="12">
        <f t="shared" si="9"/>
        <v>12</v>
      </c>
      <c r="J73" s="12">
        <v>4</v>
      </c>
      <c r="K73" s="12"/>
      <c r="L73" s="12"/>
      <c r="M73" s="12"/>
      <c r="N73" s="46">
        <f t="shared" si="4"/>
        <v>18</v>
      </c>
      <c r="O73" s="47"/>
      <c r="P73" s="47"/>
      <c r="Q73" s="46">
        <f t="shared" si="5"/>
        <v>0</v>
      </c>
      <c r="R73" s="46">
        <f t="shared" si="6"/>
        <v>18</v>
      </c>
      <c r="S73" s="12"/>
      <c r="T73" s="48">
        <v>3</v>
      </c>
      <c r="U73" s="48" t="s">
        <v>336</v>
      </c>
      <c r="V73" s="48"/>
      <c r="W73" s="48"/>
      <c r="X73" s="48"/>
      <c r="Y73" s="48"/>
      <c r="Z73" s="48"/>
    </row>
    <row r="74" ht="26.25" customHeight="1" spans="1:26">
      <c r="A74" s="12">
        <v>71</v>
      </c>
      <c r="B74" s="38" t="s">
        <v>337</v>
      </c>
      <c r="C74" s="38" t="s">
        <v>66</v>
      </c>
      <c r="D74" s="39" t="s">
        <v>111</v>
      </c>
      <c r="E74" s="40" t="s">
        <v>76</v>
      </c>
      <c r="F74" s="38" t="s">
        <v>338</v>
      </c>
      <c r="G74" s="38" t="s">
        <v>339</v>
      </c>
      <c r="H74" s="12">
        <v>2</v>
      </c>
      <c r="I74" s="12">
        <f t="shared" si="9"/>
        <v>8.08</v>
      </c>
      <c r="J74" s="12">
        <v>2</v>
      </c>
      <c r="K74" s="12"/>
      <c r="L74" s="12"/>
      <c r="M74" s="12"/>
      <c r="N74" s="46">
        <f t="shared" si="4"/>
        <v>12.08</v>
      </c>
      <c r="O74" s="47"/>
      <c r="P74" s="47"/>
      <c r="Q74" s="46">
        <f t="shared" si="5"/>
        <v>0</v>
      </c>
      <c r="R74" s="46">
        <f t="shared" si="6"/>
        <v>12.08</v>
      </c>
      <c r="S74" s="12"/>
      <c r="T74" s="48">
        <v>2.02</v>
      </c>
      <c r="U74" s="48" t="s">
        <v>340</v>
      </c>
      <c r="V74" s="48"/>
      <c r="W74" s="48"/>
      <c r="X74" s="48"/>
      <c r="Y74" s="48"/>
      <c r="Z74" s="48"/>
    </row>
    <row r="75" ht="26.25" customHeight="1" spans="1:26">
      <c r="A75" s="12">
        <v>72</v>
      </c>
      <c r="B75" s="38" t="s">
        <v>341</v>
      </c>
      <c r="C75" s="38" t="s">
        <v>66</v>
      </c>
      <c r="D75" s="39" t="s">
        <v>91</v>
      </c>
      <c r="E75" s="40" t="s">
        <v>76</v>
      </c>
      <c r="F75" s="38" t="s">
        <v>342</v>
      </c>
      <c r="G75" s="38" t="s">
        <v>339</v>
      </c>
      <c r="H75" s="12">
        <v>2</v>
      </c>
      <c r="I75" s="12">
        <f t="shared" si="9"/>
        <v>11.2</v>
      </c>
      <c r="J75" s="12">
        <v>4</v>
      </c>
      <c r="K75" s="12"/>
      <c r="L75" s="12">
        <v>4</v>
      </c>
      <c r="M75" s="12"/>
      <c r="N75" s="46">
        <f t="shared" si="4"/>
        <v>21.2</v>
      </c>
      <c r="O75" s="47"/>
      <c r="P75" s="47"/>
      <c r="Q75" s="46">
        <f t="shared" si="5"/>
        <v>0</v>
      </c>
      <c r="R75" s="46">
        <f t="shared" si="6"/>
        <v>21.2</v>
      </c>
      <c r="S75" s="12"/>
      <c r="T75" s="48">
        <v>2.8</v>
      </c>
      <c r="U75" s="48" t="s">
        <v>343</v>
      </c>
      <c r="V75" s="48"/>
      <c r="W75" s="48" t="s">
        <v>344</v>
      </c>
      <c r="X75" s="48"/>
      <c r="Y75" s="48"/>
      <c r="Z75" s="48"/>
    </row>
    <row r="76" ht="26.25" customHeight="1" spans="1:26">
      <c r="A76" s="12">
        <v>73</v>
      </c>
      <c r="B76" s="38" t="s">
        <v>345</v>
      </c>
      <c r="C76" s="38" t="s">
        <v>66</v>
      </c>
      <c r="D76" s="39" t="s">
        <v>346</v>
      </c>
      <c r="E76" s="40" t="s">
        <v>68</v>
      </c>
      <c r="F76" s="38" t="s">
        <v>347</v>
      </c>
      <c r="G76" s="38" t="s">
        <v>348</v>
      </c>
      <c r="H76" s="12">
        <v>2</v>
      </c>
      <c r="I76" s="25">
        <v>16.1</v>
      </c>
      <c r="J76" s="36">
        <v>7</v>
      </c>
      <c r="K76" s="12"/>
      <c r="L76" s="12"/>
      <c r="M76" s="12">
        <v>2</v>
      </c>
      <c r="N76" s="46">
        <f t="shared" si="4"/>
        <v>27.1</v>
      </c>
      <c r="O76" s="47"/>
      <c r="P76" s="25"/>
      <c r="Q76" s="46">
        <f t="shared" si="5"/>
        <v>0</v>
      </c>
      <c r="R76" s="25">
        <f t="shared" si="6"/>
        <v>27.1</v>
      </c>
      <c r="S76" s="12" t="s">
        <v>139</v>
      </c>
      <c r="T76" s="37">
        <v>80.5</v>
      </c>
      <c r="U76" s="48" t="s">
        <v>349</v>
      </c>
      <c r="V76" s="48"/>
      <c r="W76" s="48"/>
      <c r="X76" s="48" t="s">
        <v>176</v>
      </c>
      <c r="Y76" s="49" t="s">
        <v>72</v>
      </c>
      <c r="Z76" s="37" t="s">
        <v>350</v>
      </c>
    </row>
    <row r="77" ht="26.25" customHeight="1" spans="1:26">
      <c r="A77" s="12">
        <v>74</v>
      </c>
      <c r="B77" s="38" t="s">
        <v>351</v>
      </c>
      <c r="C77" s="38" t="s">
        <v>66</v>
      </c>
      <c r="D77" s="39" t="s">
        <v>352</v>
      </c>
      <c r="E77" s="40" t="s">
        <v>68</v>
      </c>
      <c r="F77" s="38" t="s">
        <v>353</v>
      </c>
      <c r="G77" s="38" t="s">
        <v>348</v>
      </c>
      <c r="H77" s="12">
        <v>2</v>
      </c>
      <c r="I77" s="12">
        <f t="shared" si="9"/>
        <v>8</v>
      </c>
      <c r="J77" s="12">
        <v>5</v>
      </c>
      <c r="K77" s="12"/>
      <c r="L77" s="12"/>
      <c r="M77" s="12"/>
      <c r="N77" s="46">
        <f t="shared" si="4"/>
        <v>15</v>
      </c>
      <c r="O77" s="47"/>
      <c r="P77" s="25"/>
      <c r="Q77" s="46">
        <f t="shared" si="5"/>
        <v>0</v>
      </c>
      <c r="R77" s="46">
        <f t="shared" si="6"/>
        <v>15</v>
      </c>
      <c r="S77" s="12"/>
      <c r="T77" s="48">
        <v>2</v>
      </c>
      <c r="U77" s="48" t="s">
        <v>354</v>
      </c>
      <c r="V77" s="48"/>
      <c r="W77" s="48"/>
      <c r="X77" s="48"/>
      <c r="Y77" s="49" t="s">
        <v>72</v>
      </c>
      <c r="Z77" s="37" t="s">
        <v>355</v>
      </c>
    </row>
    <row r="78" ht="26.25" customHeight="1" spans="1:26">
      <c r="A78" s="42">
        <v>75</v>
      </c>
      <c r="B78" s="43" t="s">
        <v>356</v>
      </c>
      <c r="C78" s="43" t="s">
        <v>66</v>
      </c>
      <c r="D78" s="44" t="s">
        <v>357</v>
      </c>
      <c r="E78" s="45" t="s">
        <v>68</v>
      </c>
      <c r="F78" s="43" t="s">
        <v>358</v>
      </c>
      <c r="G78" s="43" t="s">
        <v>348</v>
      </c>
      <c r="H78" s="42">
        <v>2</v>
      </c>
      <c r="I78" s="25">
        <v>17.2</v>
      </c>
      <c r="J78" s="42">
        <v>5</v>
      </c>
      <c r="K78" s="42"/>
      <c r="L78" s="42">
        <v>5</v>
      </c>
      <c r="M78" s="42">
        <v>2</v>
      </c>
      <c r="N78" s="46">
        <f t="shared" si="4"/>
        <v>31.2</v>
      </c>
      <c r="O78" s="42"/>
      <c r="P78" s="42"/>
      <c r="Q78" s="46">
        <f t="shared" si="5"/>
        <v>0</v>
      </c>
      <c r="R78" s="46">
        <f t="shared" si="6"/>
        <v>31.2</v>
      </c>
      <c r="S78" s="42" t="s">
        <v>273</v>
      </c>
      <c r="T78" s="37">
        <v>86</v>
      </c>
      <c r="U78" s="48" t="s">
        <v>236</v>
      </c>
      <c r="V78" s="48"/>
      <c r="W78" s="48" t="s">
        <v>221</v>
      </c>
      <c r="X78" s="48" t="s">
        <v>171</v>
      </c>
      <c r="Y78" s="49" t="s">
        <v>72</v>
      </c>
      <c r="Z78" s="37" t="s">
        <v>359</v>
      </c>
    </row>
    <row r="79" ht="26.25" customHeight="1" spans="1:26">
      <c r="A79" s="12">
        <v>76</v>
      </c>
      <c r="B79" s="38" t="s">
        <v>360</v>
      </c>
      <c r="C79" s="38" t="s">
        <v>66</v>
      </c>
      <c r="D79" s="39" t="s">
        <v>183</v>
      </c>
      <c r="E79" s="40" t="s">
        <v>68</v>
      </c>
      <c r="F79" s="38" t="s">
        <v>361</v>
      </c>
      <c r="G79" s="38" t="s">
        <v>348</v>
      </c>
      <c r="H79" s="12">
        <v>2</v>
      </c>
      <c r="I79" s="25">
        <f t="shared" si="9"/>
        <v>10</v>
      </c>
      <c r="J79" s="12">
        <v>5</v>
      </c>
      <c r="K79" s="12"/>
      <c r="L79" s="12">
        <v>2</v>
      </c>
      <c r="M79" s="12">
        <v>4</v>
      </c>
      <c r="N79" s="46">
        <f t="shared" si="4"/>
        <v>23</v>
      </c>
      <c r="O79" s="47"/>
      <c r="P79" s="25"/>
      <c r="Q79" s="46">
        <f t="shared" si="5"/>
        <v>0</v>
      </c>
      <c r="R79" s="46">
        <f t="shared" si="6"/>
        <v>23</v>
      </c>
      <c r="S79" s="12" t="s">
        <v>362</v>
      </c>
      <c r="T79" s="37">
        <v>2.5</v>
      </c>
      <c r="U79" s="48" t="s">
        <v>295</v>
      </c>
      <c r="V79" s="48"/>
      <c r="W79" s="48" t="s">
        <v>363</v>
      </c>
      <c r="X79" s="48" t="s">
        <v>364</v>
      </c>
      <c r="Y79" s="49" t="s">
        <v>72</v>
      </c>
      <c r="Z79" s="37" t="s">
        <v>365</v>
      </c>
    </row>
    <row r="80" ht="26.25" customHeight="1" spans="1:26">
      <c r="A80" s="12">
        <v>77</v>
      </c>
      <c r="B80" s="38" t="s">
        <v>366</v>
      </c>
      <c r="C80" s="38" t="s">
        <v>66</v>
      </c>
      <c r="D80" s="39" t="s">
        <v>367</v>
      </c>
      <c r="E80" s="40" t="s">
        <v>68</v>
      </c>
      <c r="F80" s="38" t="s">
        <v>368</v>
      </c>
      <c r="G80" s="38" t="s">
        <v>348</v>
      </c>
      <c r="H80" s="12">
        <v>2</v>
      </c>
      <c r="I80" s="12">
        <f t="shared" si="9"/>
        <v>14</v>
      </c>
      <c r="J80" s="12">
        <v>5</v>
      </c>
      <c r="K80" s="12"/>
      <c r="L80" s="12">
        <v>5</v>
      </c>
      <c r="M80" s="12">
        <v>2</v>
      </c>
      <c r="N80" s="46">
        <f t="shared" si="4"/>
        <v>28</v>
      </c>
      <c r="O80" s="47"/>
      <c r="P80" s="25"/>
      <c r="Q80" s="46">
        <f t="shared" si="5"/>
        <v>0</v>
      </c>
      <c r="R80" s="46">
        <f t="shared" si="6"/>
        <v>28</v>
      </c>
      <c r="S80" s="12"/>
      <c r="T80" s="48">
        <v>3.5</v>
      </c>
      <c r="U80" s="48" t="s">
        <v>369</v>
      </c>
      <c r="V80" s="48"/>
      <c r="W80" s="48" t="s">
        <v>206</v>
      </c>
      <c r="X80" s="48" t="s">
        <v>176</v>
      </c>
      <c r="Y80" s="49" t="s">
        <v>72</v>
      </c>
      <c r="Z80" s="37" t="s">
        <v>370</v>
      </c>
    </row>
    <row r="81" ht="26.25" customHeight="1" spans="1:26">
      <c r="A81" s="12">
        <v>78</v>
      </c>
      <c r="B81" s="38" t="s">
        <v>371</v>
      </c>
      <c r="C81" s="38" t="s">
        <v>66</v>
      </c>
      <c r="D81" s="39" t="s">
        <v>372</v>
      </c>
      <c r="E81" s="40" t="s">
        <v>68</v>
      </c>
      <c r="F81" s="38" t="s">
        <v>81</v>
      </c>
      <c r="G81" s="38" t="s">
        <v>348</v>
      </c>
      <c r="H81" s="12">
        <v>2</v>
      </c>
      <c r="I81" s="36">
        <f>4*T81/2</f>
        <v>5.6</v>
      </c>
      <c r="J81" s="12">
        <v>6</v>
      </c>
      <c r="K81" s="12"/>
      <c r="L81" s="12">
        <v>2</v>
      </c>
      <c r="M81" s="12">
        <v>2</v>
      </c>
      <c r="N81" s="46">
        <f t="shared" si="4"/>
        <v>17.6</v>
      </c>
      <c r="O81" s="47"/>
      <c r="P81" s="25"/>
      <c r="Q81" s="46">
        <f t="shared" si="5"/>
        <v>0</v>
      </c>
      <c r="R81" s="46">
        <f t="shared" si="6"/>
        <v>17.6</v>
      </c>
      <c r="S81" s="12" t="s">
        <v>82</v>
      </c>
      <c r="T81" s="37">
        <v>2.8</v>
      </c>
      <c r="U81" s="48" t="s">
        <v>373</v>
      </c>
      <c r="V81" s="48"/>
      <c r="W81" s="48" t="s">
        <v>374</v>
      </c>
      <c r="X81" s="48" t="s">
        <v>171</v>
      </c>
      <c r="Y81" s="49" t="s">
        <v>72</v>
      </c>
      <c r="Z81" s="37" t="s">
        <v>375</v>
      </c>
    </row>
    <row r="82" ht="26.25" customHeight="1" spans="1:26">
      <c r="A82" s="12">
        <v>79</v>
      </c>
      <c r="B82" s="38" t="s">
        <v>376</v>
      </c>
      <c r="C82" s="38" t="s">
        <v>66</v>
      </c>
      <c r="D82" s="39" t="s">
        <v>377</v>
      </c>
      <c r="E82" s="40" t="s">
        <v>68</v>
      </c>
      <c r="F82" s="38" t="s">
        <v>378</v>
      </c>
      <c r="G82" s="38" t="s">
        <v>379</v>
      </c>
      <c r="H82" s="12">
        <v>3</v>
      </c>
      <c r="I82" s="12">
        <f t="shared" si="9"/>
        <v>15.32</v>
      </c>
      <c r="J82" s="12">
        <v>5</v>
      </c>
      <c r="K82" s="12"/>
      <c r="L82" s="12">
        <v>5</v>
      </c>
      <c r="M82" s="12"/>
      <c r="N82" s="46">
        <f t="shared" si="4"/>
        <v>28.32</v>
      </c>
      <c r="O82" s="47"/>
      <c r="P82" s="25"/>
      <c r="Q82" s="46">
        <f t="shared" si="5"/>
        <v>0</v>
      </c>
      <c r="R82" s="46">
        <f t="shared" si="6"/>
        <v>28.32</v>
      </c>
      <c r="S82" s="12"/>
      <c r="T82" s="48">
        <v>3.83</v>
      </c>
      <c r="U82" s="48" t="s">
        <v>124</v>
      </c>
      <c r="V82" s="48"/>
      <c r="W82" s="48" t="s">
        <v>206</v>
      </c>
      <c r="X82" s="48"/>
      <c r="Y82" s="49" t="s">
        <v>72</v>
      </c>
      <c r="Z82" s="37" t="s">
        <v>380</v>
      </c>
    </row>
    <row r="83" ht="26.25" customHeight="1" spans="1:26">
      <c r="A83" s="12">
        <v>80</v>
      </c>
      <c r="B83" s="38" t="s">
        <v>381</v>
      </c>
      <c r="C83" s="38" t="s">
        <v>66</v>
      </c>
      <c r="D83" s="39" t="s">
        <v>241</v>
      </c>
      <c r="E83" s="40" t="s">
        <v>76</v>
      </c>
      <c r="F83" s="38" t="s">
        <v>106</v>
      </c>
      <c r="G83" s="38" t="s">
        <v>382</v>
      </c>
      <c r="H83" s="12">
        <v>3</v>
      </c>
      <c r="I83" s="12">
        <f t="shared" si="9"/>
        <v>10.4</v>
      </c>
      <c r="J83" s="12">
        <v>2</v>
      </c>
      <c r="K83" s="12"/>
      <c r="L83" s="12">
        <v>5</v>
      </c>
      <c r="M83" s="12">
        <v>2</v>
      </c>
      <c r="N83" s="46">
        <f t="shared" si="4"/>
        <v>22.4</v>
      </c>
      <c r="O83" s="47"/>
      <c r="P83" s="47"/>
      <c r="Q83" s="46">
        <f t="shared" si="5"/>
        <v>0</v>
      </c>
      <c r="R83" s="46">
        <f t="shared" si="6"/>
        <v>22.4</v>
      </c>
      <c r="S83" s="12"/>
      <c r="T83" s="48">
        <v>2.6</v>
      </c>
      <c r="U83" s="48" t="s">
        <v>303</v>
      </c>
      <c r="V83" s="48"/>
      <c r="W83" s="48" t="s">
        <v>383</v>
      </c>
      <c r="X83" s="48" t="s">
        <v>171</v>
      </c>
      <c r="Y83" s="48"/>
      <c r="Z83" s="48"/>
    </row>
    <row r="84" s="2" customFormat="1" ht="26.25" customHeight="1" spans="1:28">
      <c r="A84" s="36">
        <v>81</v>
      </c>
      <c r="B84" s="17" t="s">
        <v>384</v>
      </c>
      <c r="C84" s="17" t="s">
        <v>66</v>
      </c>
      <c r="D84" s="39" t="s">
        <v>230</v>
      </c>
      <c r="E84" s="41" t="s">
        <v>76</v>
      </c>
      <c r="F84" s="17" t="s">
        <v>138</v>
      </c>
      <c r="G84" s="17" t="s">
        <v>382</v>
      </c>
      <c r="H84" s="36">
        <v>3</v>
      </c>
      <c r="I84" s="25">
        <v>16.65</v>
      </c>
      <c r="J84" s="36">
        <v>6</v>
      </c>
      <c r="K84" s="36"/>
      <c r="L84" s="36">
        <v>2</v>
      </c>
      <c r="M84" s="36">
        <v>2</v>
      </c>
      <c r="N84" s="46">
        <f t="shared" ref="N84:N120" si="10">SUM(H84:M84)</f>
        <v>29.65</v>
      </c>
      <c r="O84" s="36"/>
      <c r="P84" s="36"/>
      <c r="Q84" s="46">
        <f t="shared" ref="Q84:Q120" si="11">SUM(O84:P84)</f>
        <v>0</v>
      </c>
      <c r="R84" s="46">
        <f t="shared" ref="R84:R120" si="12">N84+Q84</f>
        <v>29.65</v>
      </c>
      <c r="S84" s="12" t="s">
        <v>154</v>
      </c>
      <c r="T84" s="37">
        <v>83.24</v>
      </c>
      <c r="U84" s="49" t="s">
        <v>385</v>
      </c>
      <c r="V84" s="49" t="s">
        <v>72</v>
      </c>
      <c r="W84" s="49" t="s">
        <v>386</v>
      </c>
      <c r="X84" s="49" t="s">
        <v>387</v>
      </c>
      <c r="Y84" s="49"/>
      <c r="Z84" s="49"/>
      <c r="AB84" s="3"/>
    </row>
    <row r="85" ht="26.25" customHeight="1" spans="1:26">
      <c r="A85" s="12">
        <v>82</v>
      </c>
      <c r="B85" s="38" t="s">
        <v>388</v>
      </c>
      <c r="C85" s="38" t="s">
        <v>66</v>
      </c>
      <c r="D85" s="39" t="s">
        <v>80</v>
      </c>
      <c r="E85" s="40" t="s">
        <v>76</v>
      </c>
      <c r="F85" s="38" t="s">
        <v>85</v>
      </c>
      <c r="G85" s="38" t="s">
        <v>382</v>
      </c>
      <c r="H85" s="12">
        <v>2</v>
      </c>
      <c r="I85" s="12">
        <f t="shared" ref="I85:I102" si="13">4*T85</f>
        <v>12.08</v>
      </c>
      <c r="J85" s="12">
        <v>2</v>
      </c>
      <c r="K85" s="12"/>
      <c r="L85" s="12">
        <v>5</v>
      </c>
      <c r="M85" s="36">
        <v>2</v>
      </c>
      <c r="N85" s="46">
        <f t="shared" si="10"/>
        <v>23.08</v>
      </c>
      <c r="O85" s="47"/>
      <c r="P85" s="47"/>
      <c r="Q85" s="46">
        <f t="shared" si="11"/>
        <v>0</v>
      </c>
      <c r="R85" s="46">
        <f t="shared" si="12"/>
        <v>23.08</v>
      </c>
      <c r="S85" s="12"/>
      <c r="T85" s="48">
        <v>3.02</v>
      </c>
      <c r="U85" s="48" t="s">
        <v>331</v>
      </c>
      <c r="V85" s="48" t="s">
        <v>72</v>
      </c>
      <c r="W85" s="48" t="s">
        <v>221</v>
      </c>
      <c r="X85" s="37" t="s">
        <v>389</v>
      </c>
      <c r="Y85" s="48"/>
      <c r="Z85" s="48"/>
    </row>
    <row r="86" ht="26.25" customHeight="1" spans="1:26">
      <c r="A86" s="12">
        <v>83</v>
      </c>
      <c r="B86" s="38" t="s">
        <v>390</v>
      </c>
      <c r="C86" s="38" t="s">
        <v>66</v>
      </c>
      <c r="D86" s="39" t="s">
        <v>105</v>
      </c>
      <c r="E86" s="40" t="s">
        <v>76</v>
      </c>
      <c r="F86" s="38" t="s">
        <v>81</v>
      </c>
      <c r="G86" s="38" t="s">
        <v>391</v>
      </c>
      <c r="H86" s="12">
        <v>2</v>
      </c>
      <c r="I86" s="36">
        <f>4*T86/2</f>
        <v>7.98</v>
      </c>
      <c r="J86" s="12">
        <v>3</v>
      </c>
      <c r="K86" s="12"/>
      <c r="L86" s="12"/>
      <c r="M86" s="12"/>
      <c r="N86" s="46">
        <f t="shared" si="10"/>
        <v>12.98</v>
      </c>
      <c r="O86" s="47"/>
      <c r="P86" s="47"/>
      <c r="Q86" s="46">
        <f t="shared" si="11"/>
        <v>0</v>
      </c>
      <c r="R86" s="46">
        <f t="shared" si="12"/>
        <v>12.98</v>
      </c>
      <c r="S86" s="12" t="s">
        <v>82</v>
      </c>
      <c r="T86" s="37">
        <v>3.99</v>
      </c>
      <c r="U86" s="48" t="s">
        <v>205</v>
      </c>
      <c r="V86" s="48" t="s">
        <v>72</v>
      </c>
      <c r="W86" s="48" t="s">
        <v>72</v>
      </c>
      <c r="X86" s="48" t="s">
        <v>72</v>
      </c>
      <c r="Y86" s="48"/>
      <c r="Z86" s="48"/>
    </row>
    <row r="87" ht="26.25" customHeight="1" spans="1:26">
      <c r="A87" s="12">
        <v>84</v>
      </c>
      <c r="B87" s="38" t="s">
        <v>392</v>
      </c>
      <c r="C87" s="38" t="s">
        <v>66</v>
      </c>
      <c r="D87" s="39" t="s">
        <v>219</v>
      </c>
      <c r="E87" s="40" t="s">
        <v>76</v>
      </c>
      <c r="F87" s="38" t="s">
        <v>393</v>
      </c>
      <c r="G87" s="38" t="s">
        <v>391</v>
      </c>
      <c r="H87" s="12">
        <v>2</v>
      </c>
      <c r="I87" s="12">
        <f t="shared" si="13"/>
        <v>12.6</v>
      </c>
      <c r="J87" s="12">
        <v>5</v>
      </c>
      <c r="K87" s="12"/>
      <c r="L87" s="12"/>
      <c r="M87" s="12">
        <v>2</v>
      </c>
      <c r="N87" s="46">
        <f t="shared" si="10"/>
        <v>21.6</v>
      </c>
      <c r="O87" s="47"/>
      <c r="P87" s="47"/>
      <c r="Q87" s="46">
        <f t="shared" si="11"/>
        <v>0</v>
      </c>
      <c r="R87" s="46">
        <f t="shared" si="12"/>
        <v>21.6</v>
      </c>
      <c r="S87" s="12"/>
      <c r="T87" s="48">
        <v>3.15</v>
      </c>
      <c r="U87" s="48" t="s">
        <v>394</v>
      </c>
      <c r="V87" s="48" t="s">
        <v>72</v>
      </c>
      <c r="W87" s="48" t="s">
        <v>72</v>
      </c>
      <c r="X87" s="48" t="s">
        <v>387</v>
      </c>
      <c r="Y87" s="48"/>
      <c r="Z87" s="48"/>
    </row>
    <row r="88" ht="26.25" customHeight="1" spans="1:26">
      <c r="A88" s="12">
        <v>85</v>
      </c>
      <c r="B88" s="38" t="s">
        <v>395</v>
      </c>
      <c r="C88" s="38" t="s">
        <v>66</v>
      </c>
      <c r="D88" s="39" t="s">
        <v>224</v>
      </c>
      <c r="E88" s="40" t="s">
        <v>76</v>
      </c>
      <c r="F88" s="38" t="s">
        <v>69</v>
      </c>
      <c r="G88" s="38" t="s">
        <v>391</v>
      </c>
      <c r="H88" s="12">
        <v>2</v>
      </c>
      <c r="I88" s="12">
        <f t="shared" si="13"/>
        <v>9.32</v>
      </c>
      <c r="J88" s="36">
        <v>2</v>
      </c>
      <c r="K88" s="12"/>
      <c r="L88" s="12"/>
      <c r="M88" s="12"/>
      <c r="N88" s="46">
        <f t="shared" si="10"/>
        <v>13.32</v>
      </c>
      <c r="O88" s="47"/>
      <c r="P88" s="47"/>
      <c r="Q88" s="46">
        <f t="shared" si="11"/>
        <v>0</v>
      </c>
      <c r="R88" s="46">
        <f t="shared" si="12"/>
        <v>13.32</v>
      </c>
      <c r="S88" s="12"/>
      <c r="T88" s="48">
        <v>2.33</v>
      </c>
      <c r="U88" s="48" t="s">
        <v>228</v>
      </c>
      <c r="V88" s="48" t="s">
        <v>72</v>
      </c>
      <c r="W88" s="48" t="s">
        <v>72</v>
      </c>
      <c r="X88" s="48" t="s">
        <v>72</v>
      </c>
      <c r="Y88" s="48"/>
      <c r="Z88" s="48"/>
    </row>
    <row r="89" ht="26.25" customHeight="1" spans="1:26">
      <c r="A89" s="12">
        <v>86</v>
      </c>
      <c r="B89" s="38" t="s">
        <v>396</v>
      </c>
      <c r="C89" s="38" t="s">
        <v>66</v>
      </c>
      <c r="D89" s="39" t="s">
        <v>75</v>
      </c>
      <c r="E89" s="40" t="s">
        <v>76</v>
      </c>
      <c r="F89" s="38" t="s">
        <v>81</v>
      </c>
      <c r="G89" s="38" t="s">
        <v>391</v>
      </c>
      <c r="H89" s="12">
        <v>2</v>
      </c>
      <c r="I89" s="36">
        <f>4*T89/2</f>
        <v>10.18</v>
      </c>
      <c r="J89" s="12">
        <v>3</v>
      </c>
      <c r="K89" s="12"/>
      <c r="L89" s="36">
        <v>2</v>
      </c>
      <c r="M89" s="12"/>
      <c r="N89" s="46">
        <f t="shared" si="10"/>
        <v>17.18</v>
      </c>
      <c r="O89" s="47"/>
      <c r="P89" s="47"/>
      <c r="Q89" s="46">
        <f t="shared" si="11"/>
        <v>0</v>
      </c>
      <c r="R89" s="46">
        <f t="shared" si="12"/>
        <v>17.18</v>
      </c>
      <c r="S89" s="12" t="s">
        <v>82</v>
      </c>
      <c r="T89" s="37">
        <v>5.09</v>
      </c>
      <c r="U89" s="48" t="s">
        <v>397</v>
      </c>
      <c r="V89" s="48" t="s">
        <v>72</v>
      </c>
      <c r="W89" s="49" t="s">
        <v>398</v>
      </c>
      <c r="X89" s="48" t="s">
        <v>72</v>
      </c>
      <c r="Y89" s="48"/>
      <c r="Z89" s="48"/>
    </row>
    <row r="90" ht="26.25" customHeight="1" spans="1:26">
      <c r="A90" s="12">
        <v>87</v>
      </c>
      <c r="B90" s="38" t="s">
        <v>399</v>
      </c>
      <c r="C90" s="38" t="s">
        <v>66</v>
      </c>
      <c r="D90" s="39" t="s">
        <v>224</v>
      </c>
      <c r="E90" s="40" t="s">
        <v>76</v>
      </c>
      <c r="F90" s="38" t="s">
        <v>85</v>
      </c>
      <c r="G90" s="38" t="s">
        <v>391</v>
      </c>
      <c r="H90" s="12">
        <v>2</v>
      </c>
      <c r="I90" s="12">
        <f t="shared" si="13"/>
        <v>8.56</v>
      </c>
      <c r="J90" s="12">
        <v>2</v>
      </c>
      <c r="K90" s="12"/>
      <c r="L90" s="12"/>
      <c r="M90" s="12"/>
      <c r="N90" s="46">
        <f t="shared" si="10"/>
        <v>12.56</v>
      </c>
      <c r="O90" s="47"/>
      <c r="P90" s="47"/>
      <c r="Q90" s="46">
        <f t="shared" si="11"/>
        <v>0</v>
      </c>
      <c r="R90" s="46">
        <f t="shared" si="12"/>
        <v>12.56</v>
      </c>
      <c r="S90" s="12"/>
      <c r="T90" s="48">
        <v>2.14</v>
      </c>
      <c r="U90" s="48" t="s">
        <v>400</v>
      </c>
      <c r="V90" s="48" t="s">
        <v>72</v>
      </c>
      <c r="W90" s="48" t="s">
        <v>72</v>
      </c>
      <c r="X90" s="48" t="s">
        <v>72</v>
      </c>
      <c r="Y90" s="48"/>
      <c r="Z90" s="48"/>
    </row>
    <row r="91" ht="26.25" customHeight="1" spans="1:26">
      <c r="A91" s="12">
        <v>88</v>
      </c>
      <c r="B91" s="38" t="s">
        <v>401</v>
      </c>
      <c r="C91" s="38" t="s">
        <v>66</v>
      </c>
      <c r="D91" s="39" t="s">
        <v>284</v>
      </c>
      <c r="E91" s="40" t="s">
        <v>76</v>
      </c>
      <c r="F91" s="38" t="s">
        <v>81</v>
      </c>
      <c r="G91" s="38" t="s">
        <v>402</v>
      </c>
      <c r="H91" s="12">
        <v>2</v>
      </c>
      <c r="I91" s="36">
        <f>4*T91/2</f>
        <v>9.82</v>
      </c>
      <c r="J91" s="12">
        <v>2</v>
      </c>
      <c r="K91" s="12"/>
      <c r="L91" s="12"/>
      <c r="M91" s="12">
        <v>2</v>
      </c>
      <c r="N91" s="46">
        <f t="shared" si="10"/>
        <v>15.82</v>
      </c>
      <c r="O91" s="47"/>
      <c r="P91" s="47"/>
      <c r="Q91" s="46">
        <f t="shared" si="11"/>
        <v>0</v>
      </c>
      <c r="R91" s="46">
        <f t="shared" si="12"/>
        <v>15.82</v>
      </c>
      <c r="S91" s="12" t="s">
        <v>82</v>
      </c>
      <c r="T91" s="37">
        <v>4.91</v>
      </c>
      <c r="U91" s="48" t="s">
        <v>228</v>
      </c>
      <c r="V91" s="48" t="s">
        <v>72</v>
      </c>
      <c r="W91" s="48" t="s">
        <v>72</v>
      </c>
      <c r="X91" s="48" t="s">
        <v>403</v>
      </c>
      <c r="Y91" s="48"/>
      <c r="Z91" s="48"/>
    </row>
    <row r="92" ht="26.25" customHeight="1" spans="1:26">
      <c r="A92" s="12">
        <v>89</v>
      </c>
      <c r="B92" s="38" t="s">
        <v>404</v>
      </c>
      <c r="C92" s="38" t="s">
        <v>66</v>
      </c>
      <c r="D92" s="39" t="s">
        <v>88</v>
      </c>
      <c r="E92" s="40" t="s">
        <v>76</v>
      </c>
      <c r="F92" s="38" t="s">
        <v>81</v>
      </c>
      <c r="G92" s="38" t="s">
        <v>402</v>
      </c>
      <c r="H92" s="12">
        <v>2</v>
      </c>
      <c r="I92" s="36">
        <f>4*T92/2</f>
        <v>7.6</v>
      </c>
      <c r="J92" s="12">
        <v>2</v>
      </c>
      <c r="K92" s="12"/>
      <c r="L92" s="25">
        <v>2</v>
      </c>
      <c r="M92" s="12"/>
      <c r="N92" s="46">
        <f t="shared" si="10"/>
        <v>13.6</v>
      </c>
      <c r="O92" s="47"/>
      <c r="P92" s="47"/>
      <c r="Q92" s="46">
        <f t="shared" si="11"/>
        <v>0</v>
      </c>
      <c r="R92" s="46">
        <f t="shared" si="12"/>
        <v>13.6</v>
      </c>
      <c r="S92" s="12" t="s">
        <v>82</v>
      </c>
      <c r="T92" s="37">
        <v>3.8</v>
      </c>
      <c r="U92" s="48" t="s">
        <v>186</v>
      </c>
      <c r="V92" s="48" t="s">
        <v>72</v>
      </c>
      <c r="W92" s="37" t="s">
        <v>405</v>
      </c>
      <c r="X92" s="48" t="s">
        <v>72</v>
      </c>
      <c r="Y92" s="48"/>
      <c r="Z92" s="48"/>
    </row>
    <row r="93" ht="26.25" customHeight="1" spans="1:26">
      <c r="A93" s="12">
        <v>90</v>
      </c>
      <c r="B93" s="38" t="s">
        <v>406</v>
      </c>
      <c r="C93" s="38" t="s">
        <v>66</v>
      </c>
      <c r="D93" s="39" t="s">
        <v>266</v>
      </c>
      <c r="E93" s="40" t="s">
        <v>76</v>
      </c>
      <c r="F93" s="38" t="s">
        <v>407</v>
      </c>
      <c r="G93" s="38" t="s">
        <v>402</v>
      </c>
      <c r="H93" s="12">
        <v>2</v>
      </c>
      <c r="I93" s="12">
        <f t="shared" si="13"/>
        <v>10</v>
      </c>
      <c r="J93" s="12">
        <v>2</v>
      </c>
      <c r="K93" s="12"/>
      <c r="L93" s="36">
        <v>2</v>
      </c>
      <c r="M93" s="12"/>
      <c r="N93" s="46">
        <f t="shared" si="10"/>
        <v>16</v>
      </c>
      <c r="O93" s="47"/>
      <c r="P93" s="47"/>
      <c r="Q93" s="46">
        <f t="shared" si="11"/>
        <v>0</v>
      </c>
      <c r="R93" s="46">
        <f t="shared" si="12"/>
        <v>16</v>
      </c>
      <c r="S93" s="12"/>
      <c r="T93" s="48">
        <v>2.5</v>
      </c>
      <c r="U93" s="48" t="s">
        <v>231</v>
      </c>
      <c r="V93" s="48" t="s">
        <v>72</v>
      </c>
      <c r="W93" s="49" t="s">
        <v>408</v>
      </c>
      <c r="X93" s="48" t="s">
        <v>72</v>
      </c>
      <c r="Y93" s="48"/>
      <c r="Z93" s="48"/>
    </row>
    <row r="94" ht="26.25" customHeight="1" spans="1:26">
      <c r="A94" s="12">
        <v>91</v>
      </c>
      <c r="B94" s="38" t="s">
        <v>409</v>
      </c>
      <c r="C94" s="38" t="s">
        <v>66</v>
      </c>
      <c r="D94" s="39" t="s">
        <v>129</v>
      </c>
      <c r="E94" s="40" t="s">
        <v>76</v>
      </c>
      <c r="F94" s="38" t="s">
        <v>410</v>
      </c>
      <c r="G94" s="38" t="s">
        <v>411</v>
      </c>
      <c r="H94" s="12">
        <v>2</v>
      </c>
      <c r="I94" s="12">
        <f t="shared" si="13"/>
        <v>13</v>
      </c>
      <c r="J94" s="12">
        <v>2</v>
      </c>
      <c r="K94" s="12"/>
      <c r="L94" s="12"/>
      <c r="M94" s="12"/>
      <c r="N94" s="46">
        <f t="shared" si="10"/>
        <v>17</v>
      </c>
      <c r="O94" s="47"/>
      <c r="P94" s="47"/>
      <c r="Q94" s="46">
        <f t="shared" si="11"/>
        <v>0</v>
      </c>
      <c r="R94" s="46">
        <f t="shared" si="12"/>
        <v>17</v>
      </c>
      <c r="S94" s="12"/>
      <c r="T94" s="48">
        <v>3.25</v>
      </c>
      <c r="U94" s="48" t="s">
        <v>103</v>
      </c>
      <c r="V94" s="48" t="s">
        <v>72</v>
      </c>
      <c r="W94" s="48" t="s">
        <v>72</v>
      </c>
      <c r="X94" s="48" t="s">
        <v>72</v>
      </c>
      <c r="Y94" s="48"/>
      <c r="Z94" s="48"/>
    </row>
    <row r="95" ht="26.25" customHeight="1" spans="1:26">
      <c r="A95" s="12">
        <v>92</v>
      </c>
      <c r="B95" s="38" t="s">
        <v>412</v>
      </c>
      <c r="C95" s="38" t="s">
        <v>66</v>
      </c>
      <c r="D95" s="39" t="s">
        <v>413</v>
      </c>
      <c r="E95" s="40" t="s">
        <v>68</v>
      </c>
      <c r="F95" s="38" t="s">
        <v>414</v>
      </c>
      <c r="G95" s="38" t="s">
        <v>411</v>
      </c>
      <c r="H95" s="12">
        <v>3</v>
      </c>
      <c r="I95" s="12">
        <f t="shared" si="13"/>
        <v>15.2</v>
      </c>
      <c r="J95" s="12">
        <v>8</v>
      </c>
      <c r="K95" s="12"/>
      <c r="L95" s="12"/>
      <c r="M95" s="12"/>
      <c r="N95" s="46">
        <f t="shared" si="10"/>
        <v>26.2</v>
      </c>
      <c r="O95" s="47"/>
      <c r="P95" s="25"/>
      <c r="Q95" s="46">
        <f t="shared" si="11"/>
        <v>0</v>
      </c>
      <c r="R95" s="46">
        <f t="shared" si="12"/>
        <v>26.2</v>
      </c>
      <c r="S95" s="12"/>
      <c r="T95" s="48">
        <v>3.8</v>
      </c>
      <c r="U95" s="48" t="s">
        <v>415</v>
      </c>
      <c r="V95" s="48" t="s">
        <v>72</v>
      </c>
      <c r="W95" s="48" t="s">
        <v>72</v>
      </c>
      <c r="X95" s="48" t="s">
        <v>72</v>
      </c>
      <c r="Y95" s="48" t="s">
        <v>72</v>
      </c>
      <c r="Z95" s="37" t="s">
        <v>416</v>
      </c>
    </row>
    <row r="96" ht="26.25" customHeight="1" spans="1:26">
      <c r="A96" s="12">
        <v>93</v>
      </c>
      <c r="B96" s="38" t="s">
        <v>417</v>
      </c>
      <c r="C96" s="38" t="s">
        <v>66</v>
      </c>
      <c r="D96" s="39" t="s">
        <v>299</v>
      </c>
      <c r="E96" s="40" t="s">
        <v>76</v>
      </c>
      <c r="F96" s="38" t="s">
        <v>77</v>
      </c>
      <c r="G96" s="38" t="s">
        <v>411</v>
      </c>
      <c r="H96" s="12">
        <v>2</v>
      </c>
      <c r="I96" s="12">
        <f t="shared" si="13"/>
        <v>10.2</v>
      </c>
      <c r="J96" s="12">
        <v>5</v>
      </c>
      <c r="K96" s="12"/>
      <c r="L96" s="12"/>
      <c r="M96" s="12"/>
      <c r="N96" s="46">
        <f t="shared" si="10"/>
        <v>17.2</v>
      </c>
      <c r="O96" s="47"/>
      <c r="P96" s="47"/>
      <c r="Q96" s="46">
        <f t="shared" si="11"/>
        <v>0</v>
      </c>
      <c r="R96" s="46">
        <f t="shared" si="12"/>
        <v>17.2</v>
      </c>
      <c r="S96" s="12"/>
      <c r="T96" s="48">
        <v>2.55</v>
      </c>
      <c r="U96" s="48" t="s">
        <v>418</v>
      </c>
      <c r="V96" s="48" t="s">
        <v>72</v>
      </c>
      <c r="W96" s="48" t="s">
        <v>72</v>
      </c>
      <c r="X96" s="48" t="s">
        <v>72</v>
      </c>
      <c r="Y96" s="48"/>
      <c r="Z96" s="48"/>
    </row>
    <row r="97" ht="26.25" customHeight="1" spans="1:26">
      <c r="A97" s="12">
        <v>94</v>
      </c>
      <c r="B97" s="38" t="s">
        <v>419</v>
      </c>
      <c r="C97" s="38" t="s">
        <v>66</v>
      </c>
      <c r="D97" s="39" t="s">
        <v>117</v>
      </c>
      <c r="E97" s="40" t="s">
        <v>76</v>
      </c>
      <c r="F97" s="38" t="s">
        <v>420</v>
      </c>
      <c r="G97" s="38" t="s">
        <v>411</v>
      </c>
      <c r="H97" s="12">
        <v>2</v>
      </c>
      <c r="I97" s="12">
        <f t="shared" si="13"/>
        <v>9.4</v>
      </c>
      <c r="J97" s="12">
        <v>2</v>
      </c>
      <c r="K97" s="12"/>
      <c r="L97" s="12"/>
      <c r="M97" s="12"/>
      <c r="N97" s="46">
        <f t="shared" si="10"/>
        <v>13.4</v>
      </c>
      <c r="O97" s="47"/>
      <c r="P97" s="47"/>
      <c r="Q97" s="46">
        <f t="shared" si="11"/>
        <v>0</v>
      </c>
      <c r="R97" s="46">
        <f t="shared" si="12"/>
        <v>13.4</v>
      </c>
      <c r="S97" s="12"/>
      <c r="T97" s="48">
        <v>2.35</v>
      </c>
      <c r="U97" s="48" t="s">
        <v>242</v>
      </c>
      <c r="V97" s="48" t="s">
        <v>72</v>
      </c>
      <c r="W97" s="48" t="s">
        <v>72</v>
      </c>
      <c r="X97" s="48" t="s">
        <v>72</v>
      </c>
      <c r="Y97" s="48"/>
      <c r="Z97" s="48"/>
    </row>
    <row r="98" ht="26.25" customHeight="1" spans="1:26">
      <c r="A98" s="12">
        <v>95</v>
      </c>
      <c r="B98" s="38" t="s">
        <v>421</v>
      </c>
      <c r="C98" s="38" t="s">
        <v>66</v>
      </c>
      <c r="D98" s="39" t="s">
        <v>422</v>
      </c>
      <c r="E98" s="40" t="s">
        <v>76</v>
      </c>
      <c r="F98" s="38" t="s">
        <v>423</v>
      </c>
      <c r="G98" s="38" t="s">
        <v>411</v>
      </c>
      <c r="H98" s="12">
        <v>2</v>
      </c>
      <c r="I98" s="12">
        <f t="shared" si="13"/>
        <v>14.72</v>
      </c>
      <c r="J98" s="12">
        <v>3</v>
      </c>
      <c r="K98" s="12"/>
      <c r="L98" s="12"/>
      <c r="M98" s="12"/>
      <c r="N98" s="46">
        <f t="shared" si="10"/>
        <v>19.72</v>
      </c>
      <c r="O98" s="47"/>
      <c r="P98" s="47"/>
      <c r="Q98" s="46">
        <f t="shared" si="11"/>
        <v>0</v>
      </c>
      <c r="R98" s="46">
        <f t="shared" si="12"/>
        <v>19.72</v>
      </c>
      <c r="S98" s="12"/>
      <c r="T98" s="48">
        <v>3.68</v>
      </c>
      <c r="U98" s="48" t="s">
        <v>214</v>
      </c>
      <c r="V98" s="48" t="s">
        <v>72</v>
      </c>
      <c r="W98" s="48" t="s">
        <v>72</v>
      </c>
      <c r="X98" s="48" t="s">
        <v>72</v>
      </c>
      <c r="Y98" s="48"/>
      <c r="Z98" s="48"/>
    </row>
    <row r="99" ht="26.25" customHeight="1" spans="1:26">
      <c r="A99" s="12">
        <v>96</v>
      </c>
      <c r="B99" s="38" t="s">
        <v>424</v>
      </c>
      <c r="C99" s="38" t="s">
        <v>66</v>
      </c>
      <c r="D99" s="39" t="s">
        <v>216</v>
      </c>
      <c r="E99" s="40" t="s">
        <v>76</v>
      </c>
      <c r="F99" s="38" t="s">
        <v>425</v>
      </c>
      <c r="G99" s="38" t="s">
        <v>411</v>
      </c>
      <c r="H99" s="36">
        <v>3</v>
      </c>
      <c r="I99" s="12">
        <f t="shared" si="13"/>
        <v>10.8</v>
      </c>
      <c r="J99" s="12">
        <v>2</v>
      </c>
      <c r="K99" s="12"/>
      <c r="L99" s="12"/>
      <c r="M99" s="12"/>
      <c r="N99" s="46">
        <f t="shared" si="10"/>
        <v>15.8</v>
      </c>
      <c r="O99" s="47"/>
      <c r="P99" s="47"/>
      <c r="Q99" s="46">
        <f t="shared" si="11"/>
        <v>0</v>
      </c>
      <c r="R99" s="46">
        <f t="shared" si="12"/>
        <v>15.8</v>
      </c>
      <c r="S99" s="12"/>
      <c r="T99" s="48">
        <v>2.7</v>
      </c>
      <c r="U99" s="48" t="s">
        <v>426</v>
      </c>
      <c r="V99" s="48" t="s">
        <v>72</v>
      </c>
      <c r="W99" s="48" t="s">
        <v>72</v>
      </c>
      <c r="X99" s="48" t="s">
        <v>72</v>
      </c>
      <c r="Y99" s="48"/>
      <c r="Z99" s="48"/>
    </row>
    <row r="100" ht="26.25" customHeight="1" spans="1:26">
      <c r="A100" s="12">
        <v>97</v>
      </c>
      <c r="B100" s="38" t="s">
        <v>427</v>
      </c>
      <c r="C100" s="38" t="s">
        <v>66</v>
      </c>
      <c r="D100" s="39" t="s">
        <v>284</v>
      </c>
      <c r="E100" s="40" t="s">
        <v>76</v>
      </c>
      <c r="F100" s="38" t="s">
        <v>428</v>
      </c>
      <c r="G100" s="38" t="s">
        <v>429</v>
      </c>
      <c r="H100" s="12">
        <v>3</v>
      </c>
      <c r="I100" s="12">
        <f t="shared" si="13"/>
        <v>10.2</v>
      </c>
      <c r="J100" s="12">
        <v>4</v>
      </c>
      <c r="K100" s="12"/>
      <c r="L100" s="12"/>
      <c r="M100" s="12"/>
      <c r="N100" s="46">
        <f t="shared" si="10"/>
        <v>17.2</v>
      </c>
      <c r="O100" s="47"/>
      <c r="P100" s="47"/>
      <c r="Q100" s="46">
        <f t="shared" si="11"/>
        <v>0</v>
      </c>
      <c r="R100" s="46">
        <f t="shared" si="12"/>
        <v>17.2</v>
      </c>
      <c r="S100" s="12"/>
      <c r="T100" s="48">
        <v>2.55</v>
      </c>
      <c r="U100" s="48" t="s">
        <v>430</v>
      </c>
      <c r="V100" s="48" t="s">
        <v>72</v>
      </c>
      <c r="W100" s="48" t="s">
        <v>72</v>
      </c>
      <c r="X100" s="48" t="s">
        <v>72</v>
      </c>
      <c r="Y100" s="48"/>
      <c r="Z100" s="48"/>
    </row>
    <row r="101" ht="26.25" customHeight="1" spans="1:26">
      <c r="A101" s="12">
        <v>98</v>
      </c>
      <c r="B101" s="38" t="s">
        <v>431</v>
      </c>
      <c r="C101" s="38" t="s">
        <v>66</v>
      </c>
      <c r="D101" s="39" t="s">
        <v>212</v>
      </c>
      <c r="E101" s="40" t="s">
        <v>76</v>
      </c>
      <c r="F101" s="38" t="s">
        <v>432</v>
      </c>
      <c r="G101" s="38" t="s">
        <v>429</v>
      </c>
      <c r="H101" s="12">
        <v>2</v>
      </c>
      <c r="I101" s="12">
        <f t="shared" si="13"/>
        <v>12</v>
      </c>
      <c r="J101" s="12">
        <v>3</v>
      </c>
      <c r="K101" s="12"/>
      <c r="L101" s="12"/>
      <c r="M101" s="12"/>
      <c r="N101" s="46">
        <f t="shared" si="10"/>
        <v>17</v>
      </c>
      <c r="O101" s="47"/>
      <c r="P101" s="47"/>
      <c r="Q101" s="46">
        <f t="shared" si="11"/>
        <v>0</v>
      </c>
      <c r="R101" s="46">
        <f t="shared" si="12"/>
        <v>17</v>
      </c>
      <c r="S101" s="12"/>
      <c r="T101" s="48">
        <v>3</v>
      </c>
      <c r="U101" s="48" t="s">
        <v>155</v>
      </c>
      <c r="V101" s="48" t="s">
        <v>72</v>
      </c>
      <c r="W101" s="48" t="s">
        <v>72</v>
      </c>
      <c r="X101" s="48" t="s">
        <v>72</v>
      </c>
      <c r="Y101" s="48"/>
      <c r="Z101" s="48"/>
    </row>
    <row r="102" ht="26.25" customHeight="1" spans="1:26">
      <c r="A102" s="12">
        <v>99</v>
      </c>
      <c r="B102" s="38" t="s">
        <v>433</v>
      </c>
      <c r="C102" s="38" t="s">
        <v>66</v>
      </c>
      <c r="D102" s="39" t="s">
        <v>97</v>
      </c>
      <c r="E102" s="40" t="s">
        <v>76</v>
      </c>
      <c r="F102" s="38" t="s">
        <v>425</v>
      </c>
      <c r="G102" s="38" t="s">
        <v>429</v>
      </c>
      <c r="H102" s="12">
        <v>3</v>
      </c>
      <c r="I102" s="12">
        <f t="shared" si="13"/>
        <v>14.88</v>
      </c>
      <c r="J102" s="12">
        <v>3</v>
      </c>
      <c r="K102" s="12"/>
      <c r="L102" s="12">
        <v>5</v>
      </c>
      <c r="M102" s="12">
        <v>5</v>
      </c>
      <c r="N102" s="46">
        <f t="shared" si="10"/>
        <v>30.88</v>
      </c>
      <c r="O102" s="47"/>
      <c r="P102" s="47"/>
      <c r="Q102" s="46">
        <f t="shared" si="11"/>
        <v>0</v>
      </c>
      <c r="R102" s="46">
        <f t="shared" si="12"/>
        <v>30.88</v>
      </c>
      <c r="S102" s="12"/>
      <c r="T102" s="48">
        <v>3.72</v>
      </c>
      <c r="U102" s="48" t="s">
        <v>434</v>
      </c>
      <c r="V102" s="48" t="s">
        <v>72</v>
      </c>
      <c r="W102" s="48" t="s">
        <v>221</v>
      </c>
      <c r="X102" s="48" t="s">
        <v>222</v>
      </c>
      <c r="Y102" s="48"/>
      <c r="Z102" s="48"/>
    </row>
    <row r="103" s="2" customFormat="1" ht="26.25" customHeight="1" spans="1:28">
      <c r="A103" s="36">
        <v>100</v>
      </c>
      <c r="B103" s="17" t="s">
        <v>435</v>
      </c>
      <c r="C103" s="17" t="s">
        <v>436</v>
      </c>
      <c r="D103" s="39" t="s">
        <v>437</v>
      </c>
      <c r="E103" s="41" t="s">
        <v>68</v>
      </c>
      <c r="F103" s="17" t="s">
        <v>213</v>
      </c>
      <c r="G103" s="17" t="s">
        <v>429</v>
      </c>
      <c r="H103" s="36">
        <v>2</v>
      </c>
      <c r="I103" s="25">
        <f>87/100*5*4</f>
        <v>17.4</v>
      </c>
      <c r="J103" s="36">
        <v>5</v>
      </c>
      <c r="K103" s="36">
        <v>5</v>
      </c>
      <c r="L103" s="36">
        <v>2</v>
      </c>
      <c r="M103" s="36"/>
      <c r="N103" s="46">
        <f t="shared" si="10"/>
        <v>31.4</v>
      </c>
      <c r="O103" s="25"/>
      <c r="P103" s="25"/>
      <c r="Q103" s="46">
        <f t="shared" si="11"/>
        <v>0</v>
      </c>
      <c r="R103" s="46">
        <f t="shared" si="12"/>
        <v>31.4</v>
      </c>
      <c r="S103" s="12"/>
      <c r="T103" s="37">
        <v>87</v>
      </c>
      <c r="U103" s="49" t="s">
        <v>438</v>
      </c>
      <c r="V103" s="49" t="s">
        <v>72</v>
      </c>
      <c r="W103" s="49" t="s">
        <v>439</v>
      </c>
      <c r="X103" s="49" t="s">
        <v>72</v>
      </c>
      <c r="Y103" s="37" t="s">
        <v>440</v>
      </c>
      <c r="Z103" s="37" t="s">
        <v>441</v>
      </c>
      <c r="AB103" s="3"/>
    </row>
    <row r="104" ht="26.25" customHeight="1" spans="1:26">
      <c r="A104" s="12">
        <v>101</v>
      </c>
      <c r="B104" s="38" t="s">
        <v>442</v>
      </c>
      <c r="C104" s="38" t="s">
        <v>66</v>
      </c>
      <c r="D104" s="39" t="s">
        <v>105</v>
      </c>
      <c r="E104" s="40" t="s">
        <v>76</v>
      </c>
      <c r="F104" s="38" t="s">
        <v>443</v>
      </c>
      <c r="G104" s="38" t="s">
        <v>429</v>
      </c>
      <c r="H104" s="12">
        <v>2</v>
      </c>
      <c r="I104" s="12">
        <f>4*T104</f>
        <v>11.72</v>
      </c>
      <c r="J104" s="12">
        <v>6</v>
      </c>
      <c r="K104" s="12"/>
      <c r="L104" s="12">
        <v>2</v>
      </c>
      <c r="M104" s="12">
        <v>5</v>
      </c>
      <c r="N104" s="46">
        <f t="shared" si="10"/>
        <v>26.72</v>
      </c>
      <c r="O104" s="47"/>
      <c r="P104" s="47"/>
      <c r="Q104" s="46">
        <f t="shared" si="11"/>
        <v>0</v>
      </c>
      <c r="R104" s="46">
        <f t="shared" si="12"/>
        <v>26.72</v>
      </c>
      <c r="S104" s="12"/>
      <c r="T104" s="48">
        <v>2.93</v>
      </c>
      <c r="U104" s="48" t="s">
        <v>444</v>
      </c>
      <c r="V104" s="48" t="s">
        <v>72</v>
      </c>
      <c r="W104" s="48" t="s">
        <v>119</v>
      </c>
      <c r="X104" s="48" t="s">
        <v>238</v>
      </c>
      <c r="Y104" s="48"/>
      <c r="Z104" s="50"/>
    </row>
    <row r="105" ht="26.25" customHeight="1" spans="1:26">
      <c r="A105" s="12">
        <v>102</v>
      </c>
      <c r="B105" s="38" t="s">
        <v>445</v>
      </c>
      <c r="C105" s="38" t="s">
        <v>66</v>
      </c>
      <c r="D105" s="39" t="s">
        <v>446</v>
      </c>
      <c r="E105" s="40" t="s">
        <v>68</v>
      </c>
      <c r="F105" s="38" t="s">
        <v>447</v>
      </c>
      <c r="G105" s="38" t="s">
        <v>448</v>
      </c>
      <c r="H105" s="12">
        <v>2</v>
      </c>
      <c r="I105" s="12">
        <f>4*T105</f>
        <v>13.2</v>
      </c>
      <c r="J105" s="12">
        <v>6</v>
      </c>
      <c r="K105" s="12">
        <v>2</v>
      </c>
      <c r="L105" s="12">
        <v>5</v>
      </c>
      <c r="M105" s="12">
        <v>2</v>
      </c>
      <c r="N105" s="46">
        <f t="shared" si="10"/>
        <v>30.2</v>
      </c>
      <c r="O105" s="47"/>
      <c r="P105" s="25"/>
      <c r="Q105" s="46">
        <f t="shared" si="11"/>
        <v>0</v>
      </c>
      <c r="R105" s="46">
        <f t="shared" si="12"/>
        <v>30.2</v>
      </c>
      <c r="S105" s="12"/>
      <c r="T105" s="48">
        <v>3.3</v>
      </c>
      <c r="U105" s="48" t="s">
        <v>373</v>
      </c>
      <c r="V105" s="48" t="s">
        <v>125</v>
      </c>
      <c r="W105" s="48" t="s">
        <v>449</v>
      </c>
      <c r="X105" s="48" t="s">
        <v>450</v>
      </c>
      <c r="Y105" s="48" t="s">
        <v>72</v>
      </c>
      <c r="Z105" s="52" t="s">
        <v>451</v>
      </c>
    </row>
    <row r="106" ht="26.25" customHeight="1" spans="1:26">
      <c r="A106" s="12">
        <v>103</v>
      </c>
      <c r="B106" s="38" t="s">
        <v>452</v>
      </c>
      <c r="C106" s="38" t="s">
        <v>66</v>
      </c>
      <c r="D106" s="39" t="s">
        <v>88</v>
      </c>
      <c r="E106" s="40" t="s">
        <v>76</v>
      </c>
      <c r="F106" s="38" t="s">
        <v>81</v>
      </c>
      <c r="G106" s="38" t="s">
        <v>448</v>
      </c>
      <c r="H106" s="12">
        <v>2</v>
      </c>
      <c r="I106" s="36">
        <f>4*T106/2</f>
        <v>8.18</v>
      </c>
      <c r="J106" s="12">
        <v>3</v>
      </c>
      <c r="K106" s="12"/>
      <c r="L106" s="12"/>
      <c r="M106" s="12"/>
      <c r="N106" s="46">
        <f t="shared" si="10"/>
        <v>13.18</v>
      </c>
      <c r="O106" s="47"/>
      <c r="P106" s="47"/>
      <c r="Q106" s="46">
        <f t="shared" si="11"/>
        <v>0</v>
      </c>
      <c r="R106" s="46">
        <f t="shared" si="12"/>
        <v>13.18</v>
      </c>
      <c r="S106" s="12" t="s">
        <v>82</v>
      </c>
      <c r="T106" s="37">
        <v>4.09</v>
      </c>
      <c r="U106" s="48" t="s">
        <v>453</v>
      </c>
      <c r="V106" s="48" t="s">
        <v>72</v>
      </c>
      <c r="W106" s="48" t="s">
        <v>72</v>
      </c>
      <c r="X106" s="48" t="s">
        <v>72</v>
      </c>
      <c r="Y106" s="48"/>
      <c r="Z106" s="50"/>
    </row>
    <row r="107" ht="26.25" customHeight="1" spans="1:26">
      <c r="A107" s="12">
        <v>104</v>
      </c>
      <c r="B107" s="38" t="s">
        <v>454</v>
      </c>
      <c r="C107" s="38" t="s">
        <v>436</v>
      </c>
      <c r="D107" s="39" t="s">
        <v>422</v>
      </c>
      <c r="E107" s="40" t="s">
        <v>76</v>
      </c>
      <c r="F107" s="38" t="s">
        <v>455</v>
      </c>
      <c r="G107" s="38" t="s">
        <v>448</v>
      </c>
      <c r="H107" s="12">
        <v>2</v>
      </c>
      <c r="I107" s="12">
        <f>4*T107</f>
        <v>11.96</v>
      </c>
      <c r="J107" s="12">
        <v>2</v>
      </c>
      <c r="K107" s="12"/>
      <c r="L107" s="12"/>
      <c r="M107" s="12"/>
      <c r="N107" s="46">
        <f t="shared" si="10"/>
        <v>15.96</v>
      </c>
      <c r="O107" s="47"/>
      <c r="P107" s="47"/>
      <c r="Q107" s="46">
        <f t="shared" si="11"/>
        <v>0</v>
      </c>
      <c r="R107" s="46">
        <f t="shared" si="12"/>
        <v>15.96</v>
      </c>
      <c r="S107" s="12"/>
      <c r="T107" s="48">
        <v>2.99</v>
      </c>
      <c r="U107" s="48" t="s">
        <v>456</v>
      </c>
      <c r="V107" s="48" t="s">
        <v>72</v>
      </c>
      <c r="W107" s="48" t="s">
        <v>72</v>
      </c>
      <c r="X107" s="48" t="s">
        <v>72</v>
      </c>
      <c r="Y107" s="48"/>
      <c r="Z107" s="50"/>
    </row>
    <row r="108" ht="26.25" customHeight="1" spans="1:26">
      <c r="A108" s="12">
        <v>105</v>
      </c>
      <c r="B108" s="38" t="s">
        <v>457</v>
      </c>
      <c r="C108" s="38" t="s">
        <v>436</v>
      </c>
      <c r="D108" s="39" t="s">
        <v>458</v>
      </c>
      <c r="E108" s="40" t="s">
        <v>68</v>
      </c>
      <c r="F108" s="38" t="s">
        <v>459</v>
      </c>
      <c r="G108" s="38" t="s">
        <v>448</v>
      </c>
      <c r="H108" s="12">
        <v>2</v>
      </c>
      <c r="I108" s="25">
        <v>14.15</v>
      </c>
      <c r="J108" s="25">
        <v>5</v>
      </c>
      <c r="K108" s="12"/>
      <c r="L108" s="12"/>
      <c r="M108" s="12">
        <v>2</v>
      </c>
      <c r="N108" s="46">
        <f t="shared" si="10"/>
        <v>23.15</v>
      </c>
      <c r="O108" s="47"/>
      <c r="P108" s="25"/>
      <c r="Q108" s="46">
        <f t="shared" si="11"/>
        <v>0</v>
      </c>
      <c r="R108" s="46">
        <f t="shared" si="12"/>
        <v>23.15</v>
      </c>
      <c r="S108" s="12" t="s">
        <v>139</v>
      </c>
      <c r="T108" s="37">
        <v>70.75</v>
      </c>
      <c r="U108" s="48" t="s">
        <v>460</v>
      </c>
      <c r="V108" s="48" t="s">
        <v>72</v>
      </c>
      <c r="W108" s="48" t="s">
        <v>461</v>
      </c>
      <c r="X108" s="48" t="s">
        <v>72</v>
      </c>
      <c r="Y108" s="48" t="s">
        <v>72</v>
      </c>
      <c r="Z108" s="52" t="s">
        <v>462</v>
      </c>
    </row>
    <row r="109" ht="26.25" customHeight="1" spans="1:26">
      <c r="A109" s="12">
        <v>106</v>
      </c>
      <c r="B109" s="38" t="s">
        <v>463</v>
      </c>
      <c r="C109" s="38" t="s">
        <v>66</v>
      </c>
      <c r="D109" s="39" t="s">
        <v>464</v>
      </c>
      <c r="E109" s="40" t="s">
        <v>68</v>
      </c>
      <c r="F109" s="38" t="s">
        <v>465</v>
      </c>
      <c r="G109" s="38" t="s">
        <v>448</v>
      </c>
      <c r="H109" s="12">
        <v>2</v>
      </c>
      <c r="I109" s="12">
        <f t="shared" ref="I109:I120" si="14">4*T109</f>
        <v>16.64</v>
      </c>
      <c r="J109" s="12">
        <v>5</v>
      </c>
      <c r="K109" s="12"/>
      <c r="L109" s="12"/>
      <c r="M109" s="12">
        <v>2</v>
      </c>
      <c r="N109" s="46">
        <f t="shared" si="10"/>
        <v>25.64</v>
      </c>
      <c r="O109" s="47"/>
      <c r="P109" s="25"/>
      <c r="Q109" s="46">
        <f t="shared" si="11"/>
        <v>0</v>
      </c>
      <c r="R109" s="46">
        <f t="shared" si="12"/>
        <v>25.64</v>
      </c>
      <c r="S109" s="12"/>
      <c r="T109" s="48">
        <v>4.16</v>
      </c>
      <c r="U109" s="48" t="s">
        <v>180</v>
      </c>
      <c r="V109" s="48" t="s">
        <v>72</v>
      </c>
      <c r="W109" s="48" t="s">
        <v>466</v>
      </c>
      <c r="X109" s="48" t="s">
        <v>467</v>
      </c>
      <c r="Y109" s="48" t="s">
        <v>72</v>
      </c>
      <c r="Z109" s="52" t="s">
        <v>468</v>
      </c>
    </row>
    <row r="110" ht="26.25" customHeight="1" spans="1:26">
      <c r="A110" s="12">
        <v>107</v>
      </c>
      <c r="B110" s="38" t="s">
        <v>469</v>
      </c>
      <c r="C110" s="38" t="s">
        <v>436</v>
      </c>
      <c r="D110" s="39" t="s">
        <v>422</v>
      </c>
      <c r="E110" s="40" t="s">
        <v>76</v>
      </c>
      <c r="F110" s="38" t="s">
        <v>470</v>
      </c>
      <c r="G110" s="38" t="s">
        <v>448</v>
      </c>
      <c r="H110" s="12">
        <v>2</v>
      </c>
      <c r="I110" s="12">
        <f t="shared" si="14"/>
        <v>14.36</v>
      </c>
      <c r="J110" s="12">
        <v>2</v>
      </c>
      <c r="K110" s="12"/>
      <c r="L110" s="12"/>
      <c r="M110" s="12">
        <v>2</v>
      </c>
      <c r="N110" s="46">
        <f t="shared" si="10"/>
        <v>20.36</v>
      </c>
      <c r="O110" s="47"/>
      <c r="P110" s="47"/>
      <c r="Q110" s="46">
        <f t="shared" si="11"/>
        <v>0</v>
      </c>
      <c r="R110" s="46">
        <f t="shared" si="12"/>
        <v>20.36</v>
      </c>
      <c r="S110" s="12"/>
      <c r="T110" s="48">
        <v>3.59</v>
      </c>
      <c r="U110" s="48" t="s">
        <v>103</v>
      </c>
      <c r="V110" s="48" t="s">
        <v>72</v>
      </c>
      <c r="W110" s="48" t="s">
        <v>72</v>
      </c>
      <c r="X110" s="48" t="s">
        <v>171</v>
      </c>
      <c r="Y110" s="48"/>
      <c r="Z110" s="50"/>
    </row>
    <row r="111" ht="26.25" customHeight="1" spans="1:26">
      <c r="A111" s="12">
        <v>108</v>
      </c>
      <c r="B111" s="38" t="s">
        <v>471</v>
      </c>
      <c r="C111" s="38" t="s">
        <v>66</v>
      </c>
      <c r="D111" s="39" t="s">
        <v>219</v>
      </c>
      <c r="E111" s="40" t="s">
        <v>76</v>
      </c>
      <c r="F111" s="38" t="s">
        <v>472</v>
      </c>
      <c r="G111" s="38" t="s">
        <v>448</v>
      </c>
      <c r="H111" s="12">
        <v>2</v>
      </c>
      <c r="I111" s="12">
        <f t="shared" si="14"/>
        <v>10.4</v>
      </c>
      <c r="J111" s="12">
        <v>3</v>
      </c>
      <c r="K111" s="12"/>
      <c r="L111" s="12"/>
      <c r="M111" s="12"/>
      <c r="N111" s="46">
        <f t="shared" si="10"/>
        <v>15.4</v>
      </c>
      <c r="O111" s="47"/>
      <c r="P111" s="47"/>
      <c r="Q111" s="46">
        <f t="shared" si="11"/>
        <v>0</v>
      </c>
      <c r="R111" s="46">
        <f t="shared" si="12"/>
        <v>15.4</v>
      </c>
      <c r="S111" s="12"/>
      <c r="T111" s="48">
        <v>2.6</v>
      </c>
      <c r="U111" s="48" t="s">
        <v>264</v>
      </c>
      <c r="V111" s="48" t="s">
        <v>72</v>
      </c>
      <c r="W111" s="48" t="s">
        <v>72</v>
      </c>
      <c r="X111" s="48" t="s">
        <v>72</v>
      </c>
      <c r="Y111" s="48"/>
      <c r="Z111" s="50"/>
    </row>
    <row r="112" ht="26.25" customHeight="1" spans="1:26">
      <c r="A112" s="12">
        <v>109</v>
      </c>
      <c r="B112" s="38" t="s">
        <v>473</v>
      </c>
      <c r="C112" s="38" t="s">
        <v>66</v>
      </c>
      <c r="D112" s="39" t="s">
        <v>149</v>
      </c>
      <c r="E112" s="40" t="s">
        <v>76</v>
      </c>
      <c r="F112" s="38" t="s">
        <v>474</v>
      </c>
      <c r="G112" s="38" t="s">
        <v>448</v>
      </c>
      <c r="H112" s="12">
        <v>2</v>
      </c>
      <c r="I112" s="12">
        <f t="shared" si="14"/>
        <v>14</v>
      </c>
      <c r="J112" s="12">
        <v>3</v>
      </c>
      <c r="K112" s="12"/>
      <c r="L112" s="12"/>
      <c r="M112" s="12"/>
      <c r="N112" s="46">
        <f t="shared" si="10"/>
        <v>19</v>
      </c>
      <c r="O112" s="47"/>
      <c r="P112" s="47"/>
      <c r="Q112" s="46">
        <f t="shared" si="11"/>
        <v>0</v>
      </c>
      <c r="R112" s="46">
        <f t="shared" si="12"/>
        <v>19</v>
      </c>
      <c r="S112" s="12"/>
      <c r="T112" s="48">
        <v>3.5</v>
      </c>
      <c r="U112" s="48" t="s">
        <v>475</v>
      </c>
      <c r="V112" s="48" t="s">
        <v>72</v>
      </c>
      <c r="W112" s="48" t="s">
        <v>72</v>
      </c>
      <c r="X112" s="48" t="s">
        <v>72</v>
      </c>
      <c r="Y112" s="48"/>
      <c r="Z112" s="50"/>
    </row>
    <row r="113" ht="26.25" customHeight="1" spans="1:26">
      <c r="A113" s="12">
        <v>110</v>
      </c>
      <c r="B113" s="38" t="s">
        <v>476</v>
      </c>
      <c r="C113" s="38" t="s">
        <v>66</v>
      </c>
      <c r="D113" s="39" t="s">
        <v>88</v>
      </c>
      <c r="E113" s="40" t="s">
        <v>76</v>
      </c>
      <c r="F113" s="38" t="s">
        <v>477</v>
      </c>
      <c r="G113" s="38" t="s">
        <v>448</v>
      </c>
      <c r="H113" s="12">
        <v>2</v>
      </c>
      <c r="I113" s="12">
        <f t="shared" si="14"/>
        <v>14.24</v>
      </c>
      <c r="J113" s="12">
        <v>2</v>
      </c>
      <c r="K113" s="12"/>
      <c r="L113" s="12"/>
      <c r="M113" s="12"/>
      <c r="N113" s="46">
        <f t="shared" si="10"/>
        <v>18.24</v>
      </c>
      <c r="O113" s="47"/>
      <c r="P113" s="47"/>
      <c r="Q113" s="46">
        <f t="shared" si="11"/>
        <v>0</v>
      </c>
      <c r="R113" s="46">
        <f t="shared" si="12"/>
        <v>18.24</v>
      </c>
      <c r="S113" s="12"/>
      <c r="T113" s="48">
        <v>3.56</v>
      </c>
      <c r="U113" s="48" t="s">
        <v>103</v>
      </c>
      <c r="V113" s="48" t="s">
        <v>72</v>
      </c>
      <c r="W113" s="48" t="s">
        <v>72</v>
      </c>
      <c r="X113" s="48" t="s">
        <v>72</v>
      </c>
      <c r="Y113" s="48"/>
      <c r="Z113" s="50"/>
    </row>
    <row r="114" ht="26.25" customHeight="1" spans="1:26">
      <c r="A114" s="12">
        <v>111</v>
      </c>
      <c r="B114" s="38" t="s">
        <v>478</v>
      </c>
      <c r="C114" s="38" t="s">
        <v>66</v>
      </c>
      <c r="D114" s="39" t="s">
        <v>208</v>
      </c>
      <c r="E114" s="40" t="s">
        <v>76</v>
      </c>
      <c r="F114" s="38" t="s">
        <v>479</v>
      </c>
      <c r="G114" s="38" t="s">
        <v>448</v>
      </c>
      <c r="H114" s="12">
        <v>2</v>
      </c>
      <c r="I114" s="12">
        <f t="shared" si="14"/>
        <v>11.36</v>
      </c>
      <c r="J114" s="12">
        <v>2</v>
      </c>
      <c r="K114" s="12"/>
      <c r="L114" s="12"/>
      <c r="M114" s="12"/>
      <c r="N114" s="46">
        <f t="shared" si="10"/>
        <v>15.36</v>
      </c>
      <c r="O114" s="47"/>
      <c r="P114" s="47"/>
      <c r="Q114" s="46">
        <f t="shared" si="11"/>
        <v>0</v>
      </c>
      <c r="R114" s="46">
        <f t="shared" si="12"/>
        <v>15.36</v>
      </c>
      <c r="S114" s="12"/>
      <c r="T114" s="48">
        <v>2.84</v>
      </c>
      <c r="U114" s="48" t="s">
        <v>151</v>
      </c>
      <c r="V114" s="48" t="s">
        <v>72</v>
      </c>
      <c r="W114" s="48" t="s">
        <v>72</v>
      </c>
      <c r="X114" s="48" t="s">
        <v>72</v>
      </c>
      <c r="Y114" s="48"/>
      <c r="Z114" s="50"/>
    </row>
    <row r="115" ht="26.25" customHeight="1" spans="1:26">
      <c r="A115" s="12">
        <v>112</v>
      </c>
      <c r="B115" s="38" t="s">
        <v>480</v>
      </c>
      <c r="C115" s="38" t="s">
        <v>66</v>
      </c>
      <c r="D115" s="39" t="s">
        <v>111</v>
      </c>
      <c r="E115" s="40" t="s">
        <v>76</v>
      </c>
      <c r="F115" s="38" t="s">
        <v>481</v>
      </c>
      <c r="G115" s="38" t="s">
        <v>21</v>
      </c>
      <c r="H115" s="12">
        <v>2</v>
      </c>
      <c r="I115" s="12">
        <f t="shared" si="14"/>
        <v>9.68</v>
      </c>
      <c r="J115" s="12">
        <v>2</v>
      </c>
      <c r="K115" s="12"/>
      <c r="L115" s="12"/>
      <c r="M115" s="12"/>
      <c r="N115" s="46">
        <f t="shared" si="10"/>
        <v>13.68</v>
      </c>
      <c r="O115" s="47"/>
      <c r="P115" s="47"/>
      <c r="Q115" s="46">
        <f t="shared" si="11"/>
        <v>0</v>
      </c>
      <c r="R115" s="46">
        <f t="shared" si="12"/>
        <v>13.68</v>
      </c>
      <c r="S115" s="12"/>
      <c r="T115" s="48">
        <v>2.42</v>
      </c>
      <c r="U115" s="48" t="s">
        <v>131</v>
      </c>
      <c r="V115" s="48" t="s">
        <v>72</v>
      </c>
      <c r="W115" s="48" t="s">
        <v>72</v>
      </c>
      <c r="X115" s="48" t="s">
        <v>72</v>
      </c>
      <c r="Y115" s="48"/>
      <c r="Z115" s="50"/>
    </row>
    <row r="116" ht="26.25" customHeight="1" spans="1:26">
      <c r="A116" s="12">
        <v>113</v>
      </c>
      <c r="B116" s="38" t="s">
        <v>482</v>
      </c>
      <c r="C116" s="38" t="s">
        <v>436</v>
      </c>
      <c r="D116" s="39" t="s">
        <v>483</v>
      </c>
      <c r="E116" s="40" t="s">
        <v>76</v>
      </c>
      <c r="F116" s="38" t="s">
        <v>255</v>
      </c>
      <c r="G116" s="38" t="s">
        <v>21</v>
      </c>
      <c r="H116" s="12">
        <v>2</v>
      </c>
      <c r="I116" s="12">
        <f t="shared" si="14"/>
        <v>8.84</v>
      </c>
      <c r="J116" s="12">
        <v>2</v>
      </c>
      <c r="K116" s="12"/>
      <c r="L116" s="12"/>
      <c r="M116" s="12"/>
      <c r="N116" s="46">
        <f t="shared" si="10"/>
        <v>12.84</v>
      </c>
      <c r="O116" s="47"/>
      <c r="P116" s="47"/>
      <c r="Q116" s="46">
        <f t="shared" si="11"/>
        <v>0</v>
      </c>
      <c r="R116" s="46">
        <f t="shared" si="12"/>
        <v>12.84</v>
      </c>
      <c r="S116" s="12"/>
      <c r="T116" s="48">
        <v>2.21</v>
      </c>
      <c r="U116" s="48" t="s">
        <v>121</v>
      </c>
      <c r="V116" s="48" t="s">
        <v>72</v>
      </c>
      <c r="W116" s="48" t="s">
        <v>72</v>
      </c>
      <c r="X116" s="48" t="s">
        <v>72</v>
      </c>
      <c r="Y116" s="48"/>
      <c r="Z116" s="50"/>
    </row>
    <row r="117" ht="26.25" customHeight="1" spans="1:26">
      <c r="A117" s="12">
        <v>114</v>
      </c>
      <c r="B117" s="38" t="s">
        <v>484</v>
      </c>
      <c r="C117" s="38" t="s">
        <v>436</v>
      </c>
      <c r="D117" s="39" t="s">
        <v>254</v>
      </c>
      <c r="E117" s="40" t="s">
        <v>68</v>
      </c>
      <c r="F117" s="38" t="s">
        <v>485</v>
      </c>
      <c r="G117" s="38" t="s">
        <v>486</v>
      </c>
      <c r="H117" s="12">
        <v>2</v>
      </c>
      <c r="I117" s="12">
        <f t="shared" si="14"/>
        <v>11.68</v>
      </c>
      <c r="J117" s="12">
        <v>8</v>
      </c>
      <c r="K117" s="12">
        <v>2</v>
      </c>
      <c r="L117" s="12">
        <v>2</v>
      </c>
      <c r="M117" s="36">
        <v>2</v>
      </c>
      <c r="N117" s="46">
        <f t="shared" si="10"/>
        <v>27.68</v>
      </c>
      <c r="O117" s="47"/>
      <c r="P117" s="25"/>
      <c r="Q117" s="46">
        <f t="shared" si="11"/>
        <v>0</v>
      </c>
      <c r="R117" s="46">
        <f t="shared" si="12"/>
        <v>27.68</v>
      </c>
      <c r="S117" s="12"/>
      <c r="T117" s="48">
        <v>2.92</v>
      </c>
      <c r="U117" s="48" t="s">
        <v>487</v>
      </c>
      <c r="V117" s="48" t="s">
        <v>488</v>
      </c>
      <c r="W117" s="48" t="s">
        <v>489</v>
      </c>
      <c r="X117" s="48" t="s">
        <v>176</v>
      </c>
      <c r="Y117" s="48" t="s">
        <v>72</v>
      </c>
      <c r="Z117" s="52" t="s">
        <v>490</v>
      </c>
    </row>
    <row r="118" ht="26.25" customHeight="1" spans="1:26">
      <c r="A118" s="12">
        <v>115</v>
      </c>
      <c r="B118" s="38" t="s">
        <v>491</v>
      </c>
      <c r="C118" s="38" t="s">
        <v>436</v>
      </c>
      <c r="D118" s="39" t="s">
        <v>193</v>
      </c>
      <c r="E118" s="40" t="s">
        <v>68</v>
      </c>
      <c r="F118" s="38" t="s">
        <v>492</v>
      </c>
      <c r="G118" s="38" t="s">
        <v>486</v>
      </c>
      <c r="H118" s="12">
        <v>2</v>
      </c>
      <c r="I118" s="25">
        <v>16</v>
      </c>
      <c r="J118" s="12">
        <v>6</v>
      </c>
      <c r="K118" s="12"/>
      <c r="L118" s="12"/>
      <c r="M118" s="12"/>
      <c r="N118" s="46">
        <f t="shared" si="10"/>
        <v>24</v>
      </c>
      <c r="O118" s="47"/>
      <c r="P118" s="25"/>
      <c r="Q118" s="46">
        <f t="shared" si="11"/>
        <v>0</v>
      </c>
      <c r="R118" s="46">
        <f t="shared" si="12"/>
        <v>24</v>
      </c>
      <c r="S118" s="12" t="s">
        <v>139</v>
      </c>
      <c r="T118" s="37">
        <v>80</v>
      </c>
      <c r="U118" s="48" t="s">
        <v>493</v>
      </c>
      <c r="V118" s="48" t="s">
        <v>72</v>
      </c>
      <c r="W118" s="48" t="s">
        <v>72</v>
      </c>
      <c r="X118" s="48" t="s">
        <v>72</v>
      </c>
      <c r="Y118" s="48" t="s">
        <v>72</v>
      </c>
      <c r="Z118" s="52" t="s">
        <v>494</v>
      </c>
    </row>
    <row r="119" ht="26.25" customHeight="1" spans="1:26">
      <c r="A119" s="12">
        <v>116</v>
      </c>
      <c r="B119" s="38" t="s">
        <v>495</v>
      </c>
      <c r="C119" s="38" t="s">
        <v>66</v>
      </c>
      <c r="D119" s="39" t="s">
        <v>193</v>
      </c>
      <c r="E119" s="40" t="s">
        <v>68</v>
      </c>
      <c r="F119" s="38" t="s">
        <v>496</v>
      </c>
      <c r="G119" s="38" t="s">
        <v>486</v>
      </c>
      <c r="H119" s="12">
        <v>2</v>
      </c>
      <c r="I119" s="25">
        <v>15.6</v>
      </c>
      <c r="J119" s="25">
        <v>5</v>
      </c>
      <c r="K119" s="12"/>
      <c r="L119" s="12">
        <v>2</v>
      </c>
      <c r="M119" s="12">
        <v>4</v>
      </c>
      <c r="N119" s="46">
        <f t="shared" si="10"/>
        <v>28.6</v>
      </c>
      <c r="O119" s="47"/>
      <c r="P119" s="25"/>
      <c r="Q119" s="46">
        <f t="shared" si="11"/>
        <v>0</v>
      </c>
      <c r="R119" s="46">
        <f t="shared" si="12"/>
        <v>28.6</v>
      </c>
      <c r="S119" s="12" t="s">
        <v>139</v>
      </c>
      <c r="T119" s="37">
        <v>78</v>
      </c>
      <c r="U119" s="48" t="s">
        <v>460</v>
      </c>
      <c r="V119" s="48" t="s">
        <v>72</v>
      </c>
      <c r="W119" s="48" t="s">
        <v>497</v>
      </c>
      <c r="X119" s="48" t="s">
        <v>498</v>
      </c>
      <c r="Y119" s="48" t="s">
        <v>72</v>
      </c>
      <c r="Z119" s="52" t="s">
        <v>499</v>
      </c>
    </row>
    <row r="120" ht="26.25" customHeight="1" spans="1:26">
      <c r="A120" s="12">
        <v>117</v>
      </c>
      <c r="B120" s="38" t="s">
        <v>500</v>
      </c>
      <c r="C120" s="38" t="s">
        <v>436</v>
      </c>
      <c r="D120" s="39" t="s">
        <v>293</v>
      </c>
      <c r="E120" s="40" t="s">
        <v>68</v>
      </c>
      <c r="F120" s="38" t="s">
        <v>501</v>
      </c>
      <c r="G120" s="38" t="s">
        <v>486</v>
      </c>
      <c r="H120" s="12">
        <v>2</v>
      </c>
      <c r="I120" s="12">
        <f t="shared" si="14"/>
        <v>13.84</v>
      </c>
      <c r="J120" s="12">
        <v>7</v>
      </c>
      <c r="K120" s="12"/>
      <c r="L120" s="12">
        <v>5</v>
      </c>
      <c r="M120" s="12"/>
      <c r="N120" s="46">
        <f t="shared" si="10"/>
        <v>27.84</v>
      </c>
      <c r="O120" s="47"/>
      <c r="P120" s="25"/>
      <c r="Q120" s="46">
        <f t="shared" si="11"/>
        <v>0</v>
      </c>
      <c r="R120" s="46">
        <f t="shared" si="12"/>
        <v>27.84</v>
      </c>
      <c r="S120" s="12"/>
      <c r="T120" s="48">
        <v>3.46</v>
      </c>
      <c r="U120" s="48" t="s">
        <v>502</v>
      </c>
      <c r="V120" s="48" t="s">
        <v>72</v>
      </c>
      <c r="W120" s="48" t="s">
        <v>206</v>
      </c>
      <c r="X120" s="48" t="s">
        <v>503</v>
      </c>
      <c r="Y120" s="48" t="s">
        <v>72</v>
      </c>
      <c r="Z120" s="52" t="s">
        <v>504</v>
      </c>
    </row>
    <row r="121" ht="27.75" customHeight="1" spans="1:7">
      <c r="A121" s="53" t="s">
        <v>505</v>
      </c>
      <c r="B121" s="54"/>
      <c r="C121" s="55"/>
      <c r="D121" s="56"/>
      <c r="E121" s="57"/>
      <c r="F121" s="57"/>
      <c r="G121" s="57"/>
    </row>
    <row r="122" ht="37.5" customHeight="1" spans="1:1">
      <c r="A122" s="33" t="s">
        <v>506</v>
      </c>
    </row>
  </sheetData>
  <mergeCells count="7">
    <mergeCell ref="A1:S1"/>
    <mergeCell ref="B2:G2"/>
    <mergeCell ref="H2:N2"/>
    <mergeCell ref="O2:Q2"/>
    <mergeCell ref="A2:A3"/>
    <mergeCell ref="R2:R3"/>
    <mergeCell ref="S2:S3"/>
  </mergeCells>
  <conditionalFormatting sqref="B4:B120">
    <cfRule type="expression" dxfId="0" priority="4" stopIfTrue="1">
      <formula>AND(COUNTIF($B$4:$B$8,B4)&gt;1,NOT(ISBLANK(B4)))</formula>
    </cfRule>
  </conditionalFormatting>
  <conditionalFormatting sqref="B84:B103">
    <cfRule type="expression" dxfId="0" priority="2" stopIfTrue="1">
      <formula>AND(COUNTIF($B$4:$B$8,B84)&gt;1,NOT(ISBLANK(B84)))</formula>
    </cfRule>
  </conditionalFormatting>
  <printOptions horizontalCentered="1"/>
  <pageMargins left="0.590551181102362" right="0.393700787401575" top="0.78740157480315" bottom="0.78740157480315" header="0.511811023622047" footer="0.196850393700787"/>
  <pageSetup paperSize="9" scale="77" fitToHeight="0" orientation="landscape"/>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A143"/>
  <sheetViews>
    <sheetView showGridLines="0" showZeros="0" workbookViewId="0">
      <pane xSplit="3" ySplit="3" topLeftCell="N4" activePane="bottomRight" state="frozen"/>
      <selection/>
      <selection pane="topRight"/>
      <selection pane="bottomLeft"/>
      <selection pane="bottomRight" activeCell="R6" sqref="R6"/>
    </sheetView>
  </sheetViews>
  <sheetFormatPr defaultColWidth="4.6" defaultRowHeight="14.25"/>
  <cols>
    <col min="1" max="1" width="4.4" style="3" customWidth="1"/>
    <col min="2" max="2" width="6.7" style="3" customWidth="1"/>
    <col min="3" max="3" width="5" style="3" customWidth="1"/>
    <col min="4" max="4" width="9.1" style="3" customWidth="1"/>
    <col min="5" max="5" width="9.6" style="3" customWidth="1"/>
    <col min="6" max="6" width="17.5" style="3" customWidth="1"/>
    <col min="7" max="7" width="18.9" style="3" customWidth="1"/>
    <col min="8" max="8" width="7.9" style="3" customWidth="1"/>
    <col min="9" max="9" width="8.4" style="3" customWidth="1"/>
    <col min="10" max="10" width="8.7" style="3" customWidth="1"/>
    <col min="11" max="11" width="9.4" style="3" customWidth="1"/>
    <col min="12" max="12" width="8.7" style="3" customWidth="1"/>
    <col min="13" max="14" width="8.4" style="3" customWidth="1"/>
    <col min="15" max="17" width="9" style="3" customWidth="1"/>
    <col min="18" max="18" width="11.5" style="3" customWidth="1"/>
    <col min="19" max="19" width="21.1" style="3" customWidth="1"/>
    <col min="20" max="20" width="7.2" style="3" customWidth="1"/>
    <col min="21" max="22" width="5.9" style="3" customWidth="1"/>
    <col min="23" max="23" width="8.7" style="3" customWidth="1"/>
    <col min="24" max="24" width="42.7" style="3" customWidth="1"/>
    <col min="25" max="25" width="10.4" style="3" customWidth="1"/>
    <col min="26" max="26" width="19.6" style="3" customWidth="1"/>
    <col min="27" max="27" width="25.5" style="3" customWidth="1"/>
    <col min="28" max="28" width="4.6" style="3"/>
    <col min="30" max="16384" width="4.6" style="3"/>
  </cols>
  <sheetData>
    <row r="1" s="1" customFormat="1" ht="35.1" customHeight="1" spans="1:19">
      <c r="A1" s="4" t="s">
        <v>507</v>
      </c>
      <c r="B1" s="4"/>
      <c r="C1" s="4"/>
      <c r="D1" s="4"/>
      <c r="E1" s="4"/>
      <c r="F1" s="4"/>
      <c r="G1" s="4"/>
      <c r="H1" s="4"/>
      <c r="I1" s="4"/>
      <c r="J1" s="4"/>
      <c r="K1" s="4"/>
      <c r="L1" s="4"/>
      <c r="M1" s="4"/>
      <c r="N1" s="4"/>
      <c r="O1" s="4"/>
      <c r="P1" s="4"/>
      <c r="Q1" s="4"/>
      <c r="R1" s="4"/>
      <c r="S1" s="4"/>
    </row>
    <row r="2" ht="33.75" customHeight="1" spans="1:19">
      <c r="A2" s="5" t="s">
        <v>2</v>
      </c>
      <c r="B2" s="5" t="s">
        <v>38</v>
      </c>
      <c r="C2" s="5"/>
      <c r="D2" s="5"/>
      <c r="E2" s="5"/>
      <c r="F2" s="5"/>
      <c r="G2" s="5"/>
      <c r="H2" s="5" t="s">
        <v>39</v>
      </c>
      <c r="I2" s="5"/>
      <c r="J2" s="5"/>
      <c r="K2" s="5"/>
      <c r="L2" s="5"/>
      <c r="M2" s="5"/>
      <c r="N2" s="5"/>
      <c r="O2" s="5" t="s">
        <v>40</v>
      </c>
      <c r="P2" s="5"/>
      <c r="Q2" s="5"/>
      <c r="R2" s="5" t="s">
        <v>41</v>
      </c>
      <c r="S2" s="5" t="s">
        <v>8</v>
      </c>
    </row>
    <row r="3" ht="33.75" customHeight="1" spans="1:27">
      <c r="A3" s="5"/>
      <c r="B3" s="5" t="s">
        <v>42</v>
      </c>
      <c r="C3" s="5" t="s">
        <v>43</v>
      </c>
      <c r="D3" s="5" t="s">
        <v>44</v>
      </c>
      <c r="E3" s="5" t="s">
        <v>45</v>
      </c>
      <c r="F3" s="5" t="s">
        <v>46</v>
      </c>
      <c r="G3" s="5" t="s">
        <v>47</v>
      </c>
      <c r="H3" s="5" t="s">
        <v>48</v>
      </c>
      <c r="I3" s="5" t="s">
        <v>49</v>
      </c>
      <c r="J3" s="5" t="s">
        <v>50</v>
      </c>
      <c r="K3" s="5" t="s">
        <v>51</v>
      </c>
      <c r="L3" s="5" t="s">
        <v>52</v>
      </c>
      <c r="M3" s="5" t="s">
        <v>53</v>
      </c>
      <c r="N3" s="5" t="s">
        <v>54</v>
      </c>
      <c r="O3" s="5" t="s">
        <v>55</v>
      </c>
      <c r="P3" s="5" t="s">
        <v>56</v>
      </c>
      <c r="Q3" s="5" t="s">
        <v>57</v>
      </c>
      <c r="R3" s="5"/>
      <c r="S3" s="5"/>
      <c r="T3" s="10" t="s">
        <v>46</v>
      </c>
      <c r="U3" s="10" t="s">
        <v>58</v>
      </c>
      <c r="V3" s="10" t="s">
        <v>59</v>
      </c>
      <c r="W3" s="10" t="s">
        <v>60</v>
      </c>
      <c r="X3" s="10" t="s">
        <v>61</v>
      </c>
      <c r="Y3" s="10" t="s">
        <v>62</v>
      </c>
      <c r="Z3" s="10" t="s">
        <v>63</v>
      </c>
      <c r="AA3" s="12" t="s">
        <v>64</v>
      </c>
    </row>
    <row r="4" ht="27" customHeight="1" spans="1:27">
      <c r="A4" s="6">
        <v>1</v>
      </c>
      <c r="B4" s="7" t="s">
        <v>508</v>
      </c>
      <c r="C4" s="7" t="s">
        <v>66</v>
      </c>
      <c r="D4" s="8" t="s">
        <v>509</v>
      </c>
      <c r="E4" s="9" t="s">
        <v>68</v>
      </c>
      <c r="F4" s="7" t="s">
        <v>106</v>
      </c>
      <c r="G4" s="7" t="s">
        <v>18</v>
      </c>
      <c r="H4" s="6">
        <v>3</v>
      </c>
      <c r="I4" s="6">
        <f>U4*4</f>
        <v>14.08</v>
      </c>
      <c r="J4" s="6">
        <v>5</v>
      </c>
      <c r="K4" s="6"/>
      <c r="L4" s="6">
        <v>5</v>
      </c>
      <c r="M4" s="6">
        <v>5</v>
      </c>
      <c r="N4" s="34">
        <f>SUM(H4:M4)</f>
        <v>32.08</v>
      </c>
      <c r="O4" s="6"/>
      <c r="P4" s="6">
        <v>7</v>
      </c>
      <c r="Q4" s="34">
        <f>SUM(O4:P4)</f>
        <v>7</v>
      </c>
      <c r="R4" s="11">
        <f>(N4+Q4)/70*50</f>
        <v>27.9142857142857</v>
      </c>
      <c r="S4" s="12"/>
      <c r="T4" s="12">
        <v>211</v>
      </c>
      <c r="U4" s="12">
        <v>3.52</v>
      </c>
      <c r="V4" s="12" t="s">
        <v>510</v>
      </c>
      <c r="W4" s="12" t="s">
        <v>72</v>
      </c>
      <c r="X4" s="12" t="s">
        <v>221</v>
      </c>
      <c r="Y4" s="12" t="s">
        <v>511</v>
      </c>
      <c r="Z4" s="35" t="s">
        <v>512</v>
      </c>
      <c r="AA4" s="12" t="s">
        <v>513</v>
      </c>
    </row>
    <row r="5" ht="24" spans="1:27">
      <c r="A5" s="6">
        <v>2</v>
      </c>
      <c r="B5" s="7" t="s">
        <v>514</v>
      </c>
      <c r="C5" s="7" t="s">
        <v>436</v>
      </c>
      <c r="D5" s="8" t="s">
        <v>515</v>
      </c>
      <c r="E5" s="9" t="s">
        <v>68</v>
      </c>
      <c r="F5" s="7" t="s">
        <v>69</v>
      </c>
      <c r="G5" s="7" t="s">
        <v>18</v>
      </c>
      <c r="H5" s="6">
        <v>2</v>
      </c>
      <c r="I5" s="6">
        <f t="shared" ref="I5:I12" si="0">U5*4</f>
        <v>15.16</v>
      </c>
      <c r="J5" s="6">
        <v>5</v>
      </c>
      <c r="K5" s="6"/>
      <c r="L5" s="6">
        <v>5</v>
      </c>
      <c r="M5" s="6">
        <v>5</v>
      </c>
      <c r="N5" s="34">
        <f t="shared" ref="N5:N67" si="1">SUM(H5:M5)</f>
        <v>32.16</v>
      </c>
      <c r="O5" s="6"/>
      <c r="P5" s="6">
        <v>7</v>
      </c>
      <c r="Q5" s="34">
        <f t="shared" ref="Q5:Q67" si="2">SUM(O5:P5)</f>
        <v>7</v>
      </c>
      <c r="R5" s="11">
        <f>(N5+Q5)/70*50</f>
        <v>27.9714285714286</v>
      </c>
      <c r="S5" s="12"/>
      <c r="T5" s="12" t="s">
        <v>516</v>
      </c>
      <c r="U5" s="12">
        <v>3.79</v>
      </c>
      <c r="V5" s="12" t="s">
        <v>517</v>
      </c>
      <c r="W5" s="12" t="s">
        <v>72</v>
      </c>
      <c r="X5" s="12" t="s">
        <v>518</v>
      </c>
      <c r="Y5" s="12" t="s">
        <v>519</v>
      </c>
      <c r="Z5" s="35" t="s">
        <v>520</v>
      </c>
      <c r="AA5" s="12" t="s">
        <v>521</v>
      </c>
    </row>
    <row r="6" ht="26.25" customHeight="1" spans="1:27">
      <c r="A6" s="6">
        <v>3</v>
      </c>
      <c r="B6" s="7" t="s">
        <v>522</v>
      </c>
      <c r="C6" s="7" t="s">
        <v>66</v>
      </c>
      <c r="D6" s="8" t="s">
        <v>133</v>
      </c>
      <c r="E6" s="9" t="s">
        <v>76</v>
      </c>
      <c r="F6" s="7" t="s">
        <v>134</v>
      </c>
      <c r="G6" s="7" t="s">
        <v>70</v>
      </c>
      <c r="H6" s="6">
        <v>2</v>
      </c>
      <c r="I6" s="6">
        <f t="shared" si="0"/>
        <v>6.88</v>
      </c>
      <c r="J6" s="6">
        <v>4</v>
      </c>
      <c r="K6" s="6"/>
      <c r="L6" s="6">
        <v>2</v>
      </c>
      <c r="M6" s="6"/>
      <c r="N6" s="34">
        <f t="shared" si="1"/>
        <v>14.88</v>
      </c>
      <c r="O6" s="6"/>
      <c r="P6" s="6"/>
      <c r="Q6" s="34">
        <f t="shared" si="2"/>
        <v>0</v>
      </c>
      <c r="R6" s="11">
        <f t="shared" ref="R6:R74" si="3">N6+Q6</f>
        <v>14.88</v>
      </c>
      <c r="S6" s="12"/>
      <c r="T6" s="12"/>
      <c r="U6" s="12">
        <v>1.72</v>
      </c>
      <c r="V6" s="12" t="s">
        <v>343</v>
      </c>
      <c r="W6" s="12" t="s">
        <v>72</v>
      </c>
      <c r="X6" s="12" t="s">
        <v>523</v>
      </c>
      <c r="Y6" s="12" t="s">
        <v>72</v>
      </c>
      <c r="Z6" s="12"/>
      <c r="AA6" s="12">
        <v>0</v>
      </c>
    </row>
    <row r="7" ht="26.25" customHeight="1" spans="1:27">
      <c r="A7" s="6">
        <v>4</v>
      </c>
      <c r="B7" s="7" t="s">
        <v>524</v>
      </c>
      <c r="C7" s="7" t="s">
        <v>66</v>
      </c>
      <c r="D7" s="8" t="s">
        <v>525</v>
      </c>
      <c r="E7" s="9" t="s">
        <v>76</v>
      </c>
      <c r="F7" s="7" t="s">
        <v>102</v>
      </c>
      <c r="G7" s="7" t="s">
        <v>70</v>
      </c>
      <c r="H7" s="6">
        <v>2</v>
      </c>
      <c r="I7" s="6">
        <f t="shared" si="0"/>
        <v>8</v>
      </c>
      <c r="J7" s="6">
        <v>2</v>
      </c>
      <c r="K7" s="6"/>
      <c r="L7" s="6"/>
      <c r="M7" s="6"/>
      <c r="N7" s="34">
        <f t="shared" si="1"/>
        <v>12</v>
      </c>
      <c r="O7" s="6"/>
      <c r="P7" s="6"/>
      <c r="Q7" s="34">
        <f t="shared" si="2"/>
        <v>0</v>
      </c>
      <c r="R7" s="11">
        <f t="shared" si="3"/>
        <v>12</v>
      </c>
      <c r="S7" s="12"/>
      <c r="T7" s="12" t="s">
        <v>516</v>
      </c>
      <c r="U7" s="12">
        <v>2</v>
      </c>
      <c r="V7" s="12" t="s">
        <v>103</v>
      </c>
      <c r="W7" s="12" t="s">
        <v>72</v>
      </c>
      <c r="X7" s="12" t="s">
        <v>72</v>
      </c>
      <c r="Y7" s="12" t="s">
        <v>72</v>
      </c>
      <c r="Z7" s="12"/>
      <c r="AA7" s="12">
        <v>0</v>
      </c>
    </row>
    <row r="8" ht="26.25" customHeight="1" spans="1:27">
      <c r="A8" s="6">
        <v>5</v>
      </c>
      <c r="B8" s="7" t="s">
        <v>526</v>
      </c>
      <c r="C8" s="7" t="s">
        <v>66</v>
      </c>
      <c r="D8" s="8" t="s">
        <v>224</v>
      </c>
      <c r="E8" s="9" t="s">
        <v>76</v>
      </c>
      <c r="F8" s="7" t="s">
        <v>527</v>
      </c>
      <c r="G8" s="7" t="s">
        <v>70</v>
      </c>
      <c r="H8" s="6">
        <v>2</v>
      </c>
      <c r="I8" s="6">
        <f t="shared" si="0"/>
        <v>10.96</v>
      </c>
      <c r="J8" s="6">
        <v>5</v>
      </c>
      <c r="K8" s="6"/>
      <c r="L8" s="6"/>
      <c r="M8" s="6"/>
      <c r="N8" s="34">
        <f t="shared" si="1"/>
        <v>17.96</v>
      </c>
      <c r="O8" s="6"/>
      <c r="P8" s="6"/>
      <c r="Q8" s="34">
        <f t="shared" si="2"/>
        <v>0</v>
      </c>
      <c r="R8" s="11">
        <f t="shared" si="3"/>
        <v>17.96</v>
      </c>
      <c r="S8" s="12"/>
      <c r="T8" s="12"/>
      <c r="U8" s="12">
        <v>2.74</v>
      </c>
      <c r="V8" s="12" t="s">
        <v>124</v>
      </c>
      <c r="W8" s="12" t="s">
        <v>72</v>
      </c>
      <c r="X8" s="12" t="s">
        <v>72</v>
      </c>
      <c r="Y8" s="12" t="s">
        <v>72</v>
      </c>
      <c r="Z8" s="12"/>
      <c r="AA8" s="12"/>
    </row>
    <row r="9" ht="26.25" customHeight="1" spans="1:27">
      <c r="A9" s="6">
        <v>6</v>
      </c>
      <c r="B9" s="7" t="s">
        <v>528</v>
      </c>
      <c r="C9" s="7" t="s">
        <v>66</v>
      </c>
      <c r="D9" s="8" t="s">
        <v>111</v>
      </c>
      <c r="E9" s="9" t="s">
        <v>76</v>
      </c>
      <c r="F9" s="7" t="s">
        <v>527</v>
      </c>
      <c r="G9" s="7" t="s">
        <v>70</v>
      </c>
      <c r="H9" s="6">
        <v>2</v>
      </c>
      <c r="I9" s="6">
        <f t="shared" si="0"/>
        <v>10.2</v>
      </c>
      <c r="J9" s="6">
        <v>2</v>
      </c>
      <c r="K9" s="6"/>
      <c r="L9" s="6"/>
      <c r="M9" s="6"/>
      <c r="N9" s="34">
        <f t="shared" si="1"/>
        <v>14.2</v>
      </c>
      <c r="O9" s="6"/>
      <c r="P9" s="6"/>
      <c r="Q9" s="34">
        <f t="shared" si="2"/>
        <v>0</v>
      </c>
      <c r="R9" s="11">
        <f t="shared" si="3"/>
        <v>14.2</v>
      </c>
      <c r="S9" s="12"/>
      <c r="T9" s="12"/>
      <c r="U9" s="12">
        <v>2.55</v>
      </c>
      <c r="V9" s="12" t="s">
        <v>529</v>
      </c>
      <c r="W9" s="12" t="s">
        <v>72</v>
      </c>
      <c r="X9" s="12" t="s">
        <v>72</v>
      </c>
      <c r="Y9" s="12" t="s">
        <v>72</v>
      </c>
      <c r="Z9" s="12"/>
      <c r="AA9" s="12"/>
    </row>
    <row r="10" ht="26.25" customHeight="1" spans="1:27">
      <c r="A10" s="6">
        <v>7</v>
      </c>
      <c r="B10" s="7" t="s">
        <v>530</v>
      </c>
      <c r="C10" s="7" t="s">
        <v>66</v>
      </c>
      <c r="D10" s="8" t="s">
        <v>446</v>
      </c>
      <c r="E10" s="9" t="s">
        <v>76</v>
      </c>
      <c r="F10" s="7" t="s">
        <v>102</v>
      </c>
      <c r="G10" s="7" t="s">
        <v>114</v>
      </c>
      <c r="H10" s="6">
        <v>2</v>
      </c>
      <c r="I10" s="6">
        <f t="shared" si="0"/>
        <v>11.44</v>
      </c>
      <c r="J10" s="6">
        <v>2</v>
      </c>
      <c r="K10" s="6"/>
      <c r="L10" s="6"/>
      <c r="M10" s="6"/>
      <c r="N10" s="34">
        <f t="shared" si="1"/>
        <v>15.44</v>
      </c>
      <c r="O10" s="6"/>
      <c r="P10" s="6"/>
      <c r="Q10" s="34">
        <f t="shared" si="2"/>
        <v>0</v>
      </c>
      <c r="R10" s="11">
        <f t="shared" si="3"/>
        <v>15.44</v>
      </c>
      <c r="S10" s="12"/>
      <c r="T10" s="12" t="s">
        <v>516</v>
      </c>
      <c r="U10" s="12">
        <v>2.86</v>
      </c>
      <c r="V10" s="12" t="s">
        <v>529</v>
      </c>
      <c r="W10" s="12" t="s">
        <v>72</v>
      </c>
      <c r="X10" s="12" t="s">
        <v>72</v>
      </c>
      <c r="Y10" s="12" t="s">
        <v>72</v>
      </c>
      <c r="Z10" s="12"/>
      <c r="AA10" s="12"/>
    </row>
    <row r="11" ht="26.25" customHeight="1" spans="1:27">
      <c r="A11" s="6">
        <v>8</v>
      </c>
      <c r="B11" s="7" t="s">
        <v>531</v>
      </c>
      <c r="C11" s="7" t="s">
        <v>66</v>
      </c>
      <c r="D11" s="8" t="s">
        <v>532</v>
      </c>
      <c r="E11" s="9" t="s">
        <v>68</v>
      </c>
      <c r="F11" s="7" t="s">
        <v>69</v>
      </c>
      <c r="G11" s="7" t="s">
        <v>123</v>
      </c>
      <c r="H11" s="6">
        <v>2</v>
      </c>
      <c r="I11" s="6">
        <f t="shared" si="0"/>
        <v>13.16</v>
      </c>
      <c r="J11" s="6">
        <v>5</v>
      </c>
      <c r="K11" s="6"/>
      <c r="L11" s="6"/>
      <c r="M11" s="6">
        <v>4</v>
      </c>
      <c r="N11" s="34">
        <f t="shared" si="1"/>
        <v>24.16</v>
      </c>
      <c r="O11" s="6"/>
      <c r="P11" s="6">
        <v>7</v>
      </c>
      <c r="Q11" s="34">
        <f t="shared" si="2"/>
        <v>7</v>
      </c>
      <c r="R11" s="11">
        <f>(N11+Q11)/70*50</f>
        <v>22.2571428571429</v>
      </c>
      <c r="S11" s="12"/>
      <c r="T11" s="12" t="s">
        <v>516</v>
      </c>
      <c r="U11" s="12">
        <v>3.29</v>
      </c>
      <c r="V11" s="12" t="s">
        <v>145</v>
      </c>
      <c r="W11" s="12" t="s">
        <v>72</v>
      </c>
      <c r="X11" s="12" t="s">
        <v>72</v>
      </c>
      <c r="Y11" s="12" t="s">
        <v>533</v>
      </c>
      <c r="Z11" s="12" t="s">
        <v>72</v>
      </c>
      <c r="AA11" s="12" t="s">
        <v>534</v>
      </c>
    </row>
    <row r="12" ht="26.25" customHeight="1" spans="1:27">
      <c r="A12" s="6">
        <v>9</v>
      </c>
      <c r="B12" s="7" t="s">
        <v>535</v>
      </c>
      <c r="C12" s="7" t="s">
        <v>436</v>
      </c>
      <c r="D12" s="8" t="s">
        <v>91</v>
      </c>
      <c r="E12" s="9" t="s">
        <v>76</v>
      </c>
      <c r="F12" s="7" t="s">
        <v>98</v>
      </c>
      <c r="G12" s="7" t="s">
        <v>161</v>
      </c>
      <c r="H12" s="6">
        <v>2</v>
      </c>
      <c r="I12" s="6">
        <f t="shared" si="0"/>
        <v>11.96</v>
      </c>
      <c r="J12" s="6">
        <v>2</v>
      </c>
      <c r="K12" s="6"/>
      <c r="L12" s="6">
        <v>2</v>
      </c>
      <c r="M12" s="6"/>
      <c r="N12" s="34">
        <f t="shared" si="1"/>
        <v>17.96</v>
      </c>
      <c r="O12" s="6"/>
      <c r="P12" s="6"/>
      <c r="Q12" s="34">
        <f t="shared" si="2"/>
        <v>0</v>
      </c>
      <c r="R12" s="11">
        <f t="shared" si="3"/>
        <v>17.96</v>
      </c>
      <c r="S12" s="12"/>
      <c r="T12" s="12" t="s">
        <v>516</v>
      </c>
      <c r="U12" s="12">
        <v>2.99</v>
      </c>
      <c r="V12" s="12" t="s">
        <v>86</v>
      </c>
      <c r="W12" s="12" t="s">
        <v>72</v>
      </c>
      <c r="X12" s="12" t="s">
        <v>536</v>
      </c>
      <c r="Y12" s="12" t="s">
        <v>72</v>
      </c>
      <c r="Z12" s="12"/>
      <c r="AA12" s="12"/>
    </row>
    <row r="13" ht="26.25" customHeight="1" spans="1:27">
      <c r="A13" s="6">
        <v>10</v>
      </c>
      <c r="B13" s="7" t="s">
        <v>537</v>
      </c>
      <c r="C13" s="7" t="s">
        <v>66</v>
      </c>
      <c r="D13" s="8" t="s">
        <v>149</v>
      </c>
      <c r="E13" s="9" t="s">
        <v>76</v>
      </c>
      <c r="F13" s="7" t="s">
        <v>138</v>
      </c>
      <c r="G13" s="7" t="s">
        <v>161</v>
      </c>
      <c r="H13" s="6">
        <v>3</v>
      </c>
      <c r="I13" s="6">
        <f>U13/5</f>
        <v>15.4</v>
      </c>
      <c r="J13" s="6">
        <v>3</v>
      </c>
      <c r="K13" s="6"/>
      <c r="L13" s="6"/>
      <c r="M13" s="6"/>
      <c r="N13" s="34">
        <f t="shared" si="1"/>
        <v>21.4</v>
      </c>
      <c r="O13" s="6"/>
      <c r="P13" s="6"/>
      <c r="Q13" s="34">
        <f t="shared" si="2"/>
        <v>0</v>
      </c>
      <c r="R13" s="11">
        <f t="shared" si="3"/>
        <v>21.4</v>
      </c>
      <c r="S13" s="12"/>
      <c r="T13" s="12">
        <v>211</v>
      </c>
      <c r="U13" s="12">
        <v>77</v>
      </c>
      <c r="V13" s="12" t="s">
        <v>319</v>
      </c>
      <c r="W13" s="12" t="s">
        <v>72</v>
      </c>
      <c r="X13" s="12" t="s">
        <v>72</v>
      </c>
      <c r="Y13" s="12" t="s">
        <v>72</v>
      </c>
      <c r="Z13" s="12"/>
      <c r="AA13" s="12"/>
    </row>
    <row r="14" ht="26.25" customHeight="1" spans="1:27">
      <c r="A14" s="6">
        <v>11</v>
      </c>
      <c r="B14" s="7" t="s">
        <v>538</v>
      </c>
      <c r="C14" s="7" t="s">
        <v>436</v>
      </c>
      <c r="D14" s="8" t="s">
        <v>539</v>
      </c>
      <c r="E14" s="9" t="s">
        <v>76</v>
      </c>
      <c r="F14" s="7" t="s">
        <v>287</v>
      </c>
      <c r="G14" s="7" t="s">
        <v>168</v>
      </c>
      <c r="H14" s="6">
        <v>3</v>
      </c>
      <c r="I14" s="6">
        <f>U14*4</f>
        <v>12</v>
      </c>
      <c r="J14" s="6">
        <v>2</v>
      </c>
      <c r="K14" s="6"/>
      <c r="L14" s="6"/>
      <c r="M14" s="6"/>
      <c r="N14" s="34">
        <f t="shared" si="1"/>
        <v>17</v>
      </c>
      <c r="O14" s="6"/>
      <c r="P14" s="6"/>
      <c r="Q14" s="34">
        <f t="shared" si="2"/>
        <v>0</v>
      </c>
      <c r="R14" s="11">
        <f t="shared" si="3"/>
        <v>17</v>
      </c>
      <c r="S14" s="12"/>
      <c r="T14" s="12">
        <v>211</v>
      </c>
      <c r="U14" s="12">
        <v>3</v>
      </c>
      <c r="V14" s="12" t="s">
        <v>340</v>
      </c>
      <c r="W14" s="12" t="s">
        <v>72</v>
      </c>
      <c r="X14" s="12" t="s">
        <v>72</v>
      </c>
      <c r="Y14" s="12" t="s">
        <v>72</v>
      </c>
      <c r="Z14" s="12"/>
      <c r="AA14" s="12"/>
    </row>
    <row r="15" ht="26.25" customHeight="1" spans="1:27">
      <c r="A15" s="6">
        <v>12</v>
      </c>
      <c r="B15" s="7" t="s">
        <v>540</v>
      </c>
      <c r="C15" s="7" t="s">
        <v>66</v>
      </c>
      <c r="D15" s="8" t="s">
        <v>97</v>
      </c>
      <c r="E15" s="9" t="s">
        <v>76</v>
      </c>
      <c r="F15" s="7" t="s">
        <v>541</v>
      </c>
      <c r="G15" s="7" t="s">
        <v>185</v>
      </c>
      <c r="H15" s="6">
        <v>3</v>
      </c>
      <c r="I15" s="6">
        <f>U15/5</f>
        <v>16.162</v>
      </c>
      <c r="J15" s="6">
        <v>2</v>
      </c>
      <c r="K15" s="6"/>
      <c r="L15" s="6">
        <v>2</v>
      </c>
      <c r="M15" s="6">
        <v>2</v>
      </c>
      <c r="N15" s="34">
        <f t="shared" si="1"/>
        <v>25.162</v>
      </c>
      <c r="O15" s="6"/>
      <c r="P15" s="6"/>
      <c r="Q15" s="34">
        <f t="shared" si="2"/>
        <v>0</v>
      </c>
      <c r="R15" s="11">
        <f t="shared" si="3"/>
        <v>25.162</v>
      </c>
      <c r="S15" s="12"/>
      <c r="T15" s="12">
        <v>985</v>
      </c>
      <c r="U15" s="12">
        <v>80.81</v>
      </c>
      <c r="V15" s="12" t="s">
        <v>118</v>
      </c>
      <c r="W15" s="12" t="s">
        <v>72</v>
      </c>
      <c r="X15" s="12" t="s">
        <v>542</v>
      </c>
      <c r="Y15" s="12" t="s">
        <v>543</v>
      </c>
      <c r="Z15" s="12"/>
      <c r="AA15" s="12"/>
    </row>
    <row r="16" ht="26.25" customHeight="1" spans="1:27">
      <c r="A16" s="6">
        <v>13</v>
      </c>
      <c r="B16" s="7" t="s">
        <v>544</v>
      </c>
      <c r="C16" s="7" t="s">
        <v>66</v>
      </c>
      <c r="D16" s="8" t="s">
        <v>241</v>
      </c>
      <c r="E16" s="9" t="s">
        <v>76</v>
      </c>
      <c r="F16" s="7" t="s">
        <v>190</v>
      </c>
      <c r="G16" s="7" t="s">
        <v>185</v>
      </c>
      <c r="H16" s="6">
        <v>2</v>
      </c>
      <c r="I16" s="6">
        <f t="shared" ref="I16:I21" si="4">U16*4</f>
        <v>12.8</v>
      </c>
      <c r="J16" s="6">
        <v>5</v>
      </c>
      <c r="K16" s="6"/>
      <c r="L16" s="6"/>
      <c r="M16" s="6"/>
      <c r="N16" s="34">
        <f t="shared" si="1"/>
        <v>19.8</v>
      </c>
      <c r="O16" s="6"/>
      <c r="P16" s="6"/>
      <c r="Q16" s="34">
        <f t="shared" si="2"/>
        <v>0</v>
      </c>
      <c r="R16" s="11">
        <f t="shared" si="3"/>
        <v>19.8</v>
      </c>
      <c r="S16" s="12"/>
      <c r="T16" s="12"/>
      <c r="U16" s="12">
        <v>3.2</v>
      </c>
      <c r="V16" s="12" t="s">
        <v>545</v>
      </c>
      <c r="W16" s="12" t="s">
        <v>72</v>
      </c>
      <c r="X16" s="12" t="s">
        <v>72</v>
      </c>
      <c r="Y16" s="12" t="s">
        <v>72</v>
      </c>
      <c r="Z16" s="12"/>
      <c r="AA16" s="12"/>
    </row>
    <row r="17" ht="26.25" customHeight="1" spans="1:27">
      <c r="A17" s="6">
        <v>14</v>
      </c>
      <c r="B17" s="7" t="s">
        <v>546</v>
      </c>
      <c r="C17" s="7" t="s">
        <v>436</v>
      </c>
      <c r="D17" s="8" t="s">
        <v>91</v>
      </c>
      <c r="E17" s="9" t="s">
        <v>76</v>
      </c>
      <c r="F17" s="7" t="s">
        <v>547</v>
      </c>
      <c r="G17" s="7" t="s">
        <v>185</v>
      </c>
      <c r="H17" s="6">
        <v>2</v>
      </c>
      <c r="I17" s="6">
        <f t="shared" si="4"/>
        <v>13.96</v>
      </c>
      <c r="J17" s="6">
        <v>2</v>
      </c>
      <c r="K17" s="6"/>
      <c r="L17" s="6">
        <v>2</v>
      </c>
      <c r="M17" s="6">
        <v>2</v>
      </c>
      <c r="N17" s="34">
        <f t="shared" si="1"/>
        <v>21.96</v>
      </c>
      <c r="O17" s="6"/>
      <c r="P17" s="6"/>
      <c r="Q17" s="34">
        <f t="shared" si="2"/>
        <v>0</v>
      </c>
      <c r="R17" s="11">
        <f t="shared" si="3"/>
        <v>21.96</v>
      </c>
      <c r="S17" s="12"/>
      <c r="T17" s="12"/>
      <c r="U17" s="12">
        <v>3.49</v>
      </c>
      <c r="V17" s="12" t="s">
        <v>118</v>
      </c>
      <c r="W17" s="12" t="s">
        <v>72</v>
      </c>
      <c r="X17" s="12" t="s">
        <v>548</v>
      </c>
      <c r="Y17" s="12" t="s">
        <v>543</v>
      </c>
      <c r="Z17" s="12"/>
      <c r="AA17" s="12"/>
    </row>
    <row r="18" ht="26.25" customHeight="1" spans="1:27">
      <c r="A18" s="6">
        <v>15</v>
      </c>
      <c r="B18" s="7" t="s">
        <v>549</v>
      </c>
      <c r="C18" s="7" t="s">
        <v>436</v>
      </c>
      <c r="D18" s="8" t="s">
        <v>91</v>
      </c>
      <c r="E18" s="9" t="s">
        <v>76</v>
      </c>
      <c r="F18" s="7" t="s">
        <v>550</v>
      </c>
      <c r="G18" s="7" t="s">
        <v>185</v>
      </c>
      <c r="H18" s="6">
        <v>2</v>
      </c>
      <c r="I18" s="6">
        <f t="shared" si="4"/>
        <v>14.04</v>
      </c>
      <c r="J18" s="6">
        <v>5</v>
      </c>
      <c r="K18" s="6"/>
      <c r="L18" s="6"/>
      <c r="M18" s="6"/>
      <c r="N18" s="34">
        <f t="shared" si="1"/>
        <v>21.04</v>
      </c>
      <c r="O18" s="6"/>
      <c r="P18" s="6"/>
      <c r="Q18" s="34">
        <f t="shared" si="2"/>
        <v>0</v>
      </c>
      <c r="R18" s="11">
        <f t="shared" si="3"/>
        <v>21.04</v>
      </c>
      <c r="S18" s="12"/>
      <c r="T18" s="12"/>
      <c r="U18" s="12">
        <v>3.51</v>
      </c>
      <c r="V18" s="12" t="s">
        <v>551</v>
      </c>
      <c r="W18" s="12" t="s">
        <v>72</v>
      </c>
      <c r="X18" s="12" t="s">
        <v>72</v>
      </c>
      <c r="Y18" s="12" t="s">
        <v>72</v>
      </c>
      <c r="Z18" s="12"/>
      <c r="AA18" s="12"/>
    </row>
    <row r="19" ht="26.25" customHeight="1" spans="1:27">
      <c r="A19" s="6">
        <v>16</v>
      </c>
      <c r="B19" s="7" t="s">
        <v>552</v>
      </c>
      <c r="C19" s="7" t="s">
        <v>436</v>
      </c>
      <c r="D19" s="8" t="s">
        <v>299</v>
      </c>
      <c r="E19" s="9" t="s">
        <v>76</v>
      </c>
      <c r="F19" s="7" t="s">
        <v>69</v>
      </c>
      <c r="G19" s="7" t="s">
        <v>185</v>
      </c>
      <c r="H19" s="6">
        <v>2</v>
      </c>
      <c r="I19" s="6">
        <f t="shared" si="4"/>
        <v>13.08</v>
      </c>
      <c r="J19" s="6">
        <v>3</v>
      </c>
      <c r="K19" s="6"/>
      <c r="L19" s="6"/>
      <c r="M19" s="6">
        <v>5</v>
      </c>
      <c r="N19" s="34">
        <f t="shared" si="1"/>
        <v>23.08</v>
      </c>
      <c r="O19" s="6"/>
      <c r="P19" s="6"/>
      <c r="Q19" s="34">
        <f t="shared" si="2"/>
        <v>0</v>
      </c>
      <c r="R19" s="11">
        <f t="shared" si="3"/>
        <v>23.08</v>
      </c>
      <c r="S19" s="12"/>
      <c r="T19" s="12" t="s">
        <v>516</v>
      </c>
      <c r="U19" s="12">
        <v>3.27</v>
      </c>
      <c r="V19" s="12" t="s">
        <v>553</v>
      </c>
      <c r="W19" s="12" t="s">
        <v>72</v>
      </c>
      <c r="X19" s="12" t="s">
        <v>72</v>
      </c>
      <c r="Y19" s="12" t="s">
        <v>519</v>
      </c>
      <c r="Z19" s="12"/>
      <c r="AA19" s="12"/>
    </row>
    <row r="20" ht="26.25" customHeight="1" spans="1:27">
      <c r="A20" s="6">
        <v>17</v>
      </c>
      <c r="B20" s="7" t="s">
        <v>554</v>
      </c>
      <c r="C20" s="7" t="s">
        <v>66</v>
      </c>
      <c r="D20" s="8" t="s">
        <v>183</v>
      </c>
      <c r="E20" s="9" t="s">
        <v>68</v>
      </c>
      <c r="F20" s="7" t="s">
        <v>81</v>
      </c>
      <c r="G20" s="7" t="s">
        <v>185</v>
      </c>
      <c r="H20" s="6">
        <v>2</v>
      </c>
      <c r="I20" s="25">
        <f>4*U20/2</f>
        <v>5.8</v>
      </c>
      <c r="J20" s="6">
        <v>6</v>
      </c>
      <c r="K20" s="6"/>
      <c r="L20" s="6">
        <v>2</v>
      </c>
      <c r="M20" s="6">
        <v>2</v>
      </c>
      <c r="N20" s="34">
        <f t="shared" si="1"/>
        <v>17.8</v>
      </c>
      <c r="O20" s="6"/>
      <c r="P20" s="6">
        <v>7</v>
      </c>
      <c r="Q20" s="34">
        <f t="shared" si="2"/>
        <v>7</v>
      </c>
      <c r="R20" s="11">
        <f t="shared" ref="R20:R25" si="5">(N20+Q20)/70*50</f>
        <v>17.7142857142857</v>
      </c>
      <c r="S20" s="12" t="s">
        <v>82</v>
      </c>
      <c r="T20" s="25" t="s">
        <v>516</v>
      </c>
      <c r="U20" s="25">
        <v>2.9</v>
      </c>
      <c r="V20" s="12" t="s">
        <v>555</v>
      </c>
      <c r="W20" s="12" t="s">
        <v>72</v>
      </c>
      <c r="X20" s="12" t="s">
        <v>556</v>
      </c>
      <c r="Y20" s="12" t="s">
        <v>543</v>
      </c>
      <c r="Z20" s="12" t="s">
        <v>72</v>
      </c>
      <c r="AA20" s="12" t="s">
        <v>557</v>
      </c>
    </row>
    <row r="21" ht="26.25" customHeight="1" spans="1:27">
      <c r="A21" s="6">
        <v>18</v>
      </c>
      <c r="B21" s="7" t="s">
        <v>558</v>
      </c>
      <c r="C21" s="7" t="s">
        <v>436</v>
      </c>
      <c r="D21" s="8" t="s">
        <v>446</v>
      </c>
      <c r="E21" s="9" t="s">
        <v>68</v>
      </c>
      <c r="F21" s="7" t="s">
        <v>559</v>
      </c>
      <c r="G21" s="7" t="s">
        <v>185</v>
      </c>
      <c r="H21" s="6">
        <v>3</v>
      </c>
      <c r="I21" s="6">
        <f t="shared" si="4"/>
        <v>12.6</v>
      </c>
      <c r="J21" s="6">
        <v>8</v>
      </c>
      <c r="K21" s="6"/>
      <c r="L21" s="6">
        <v>4</v>
      </c>
      <c r="M21" s="6">
        <v>5</v>
      </c>
      <c r="N21" s="34">
        <f t="shared" si="1"/>
        <v>32.6</v>
      </c>
      <c r="O21" s="6"/>
      <c r="P21" s="6"/>
      <c r="Q21" s="34">
        <f t="shared" si="2"/>
        <v>0</v>
      </c>
      <c r="R21" s="11">
        <f t="shared" si="5"/>
        <v>23.2857142857143</v>
      </c>
      <c r="S21" s="12"/>
      <c r="T21" s="12">
        <v>211</v>
      </c>
      <c r="U21" s="12">
        <v>3.15</v>
      </c>
      <c r="V21" s="12" t="s">
        <v>560</v>
      </c>
      <c r="W21" s="12" t="s">
        <v>72</v>
      </c>
      <c r="X21" s="12" t="s">
        <v>561</v>
      </c>
      <c r="Y21" s="12" t="s">
        <v>562</v>
      </c>
      <c r="Z21" s="12" t="s">
        <v>72</v>
      </c>
      <c r="AA21" s="12" t="s">
        <v>563</v>
      </c>
    </row>
    <row r="22" ht="26.25" customHeight="1" spans="1:27">
      <c r="A22" s="6">
        <v>19</v>
      </c>
      <c r="B22" s="7" t="s">
        <v>564</v>
      </c>
      <c r="C22" s="7" t="s">
        <v>436</v>
      </c>
      <c r="D22" s="8" t="s">
        <v>565</v>
      </c>
      <c r="E22" s="9" t="s">
        <v>76</v>
      </c>
      <c r="F22" s="7" t="s">
        <v>81</v>
      </c>
      <c r="G22" s="7" t="s">
        <v>185</v>
      </c>
      <c r="H22" s="6">
        <v>2</v>
      </c>
      <c r="I22" s="25">
        <f>4*U22/2</f>
        <v>11.8</v>
      </c>
      <c r="J22" s="6">
        <v>7</v>
      </c>
      <c r="K22" s="6"/>
      <c r="L22" s="6">
        <v>2</v>
      </c>
      <c r="M22" s="6">
        <v>2</v>
      </c>
      <c r="N22" s="34">
        <f t="shared" si="1"/>
        <v>24.8</v>
      </c>
      <c r="O22" s="6"/>
      <c r="P22" s="6"/>
      <c r="Q22" s="34">
        <f t="shared" si="2"/>
        <v>0</v>
      </c>
      <c r="R22" s="11">
        <f t="shared" si="3"/>
        <v>24.8</v>
      </c>
      <c r="S22" s="12" t="s">
        <v>82</v>
      </c>
      <c r="T22" s="25" t="s">
        <v>516</v>
      </c>
      <c r="U22" s="25">
        <v>5.9</v>
      </c>
      <c r="V22" s="12" t="s">
        <v>566</v>
      </c>
      <c r="W22" s="12" t="s">
        <v>72</v>
      </c>
      <c r="X22" s="12" t="s">
        <v>567</v>
      </c>
      <c r="Y22" s="12" t="s">
        <v>543</v>
      </c>
      <c r="Z22" s="12"/>
      <c r="AA22" s="12"/>
    </row>
    <row r="23" ht="26.25" customHeight="1" spans="1:27">
      <c r="A23" s="6">
        <v>20</v>
      </c>
      <c r="B23" s="7" t="s">
        <v>568</v>
      </c>
      <c r="C23" s="7" t="s">
        <v>436</v>
      </c>
      <c r="D23" s="8" t="s">
        <v>458</v>
      </c>
      <c r="E23" s="9" t="s">
        <v>76</v>
      </c>
      <c r="F23" s="7" t="s">
        <v>138</v>
      </c>
      <c r="G23" s="7" t="s">
        <v>185</v>
      </c>
      <c r="H23" s="6">
        <v>3</v>
      </c>
      <c r="I23" s="6">
        <f t="shared" ref="I23:I26" si="6">U23*4</f>
        <v>12.48</v>
      </c>
      <c r="J23" s="6">
        <v>2</v>
      </c>
      <c r="K23" s="6"/>
      <c r="L23" s="6"/>
      <c r="M23" s="6"/>
      <c r="N23" s="34">
        <f t="shared" si="1"/>
        <v>17.48</v>
      </c>
      <c r="O23" s="6"/>
      <c r="P23" s="6"/>
      <c r="Q23" s="34">
        <f t="shared" si="2"/>
        <v>0</v>
      </c>
      <c r="R23" s="11">
        <f t="shared" si="3"/>
        <v>17.48</v>
      </c>
      <c r="S23" s="12"/>
      <c r="T23" s="12">
        <v>211</v>
      </c>
      <c r="U23" s="12">
        <v>3.12</v>
      </c>
      <c r="V23" s="12" t="s">
        <v>103</v>
      </c>
      <c r="W23" s="12" t="s">
        <v>72</v>
      </c>
      <c r="X23" s="12" t="s">
        <v>72</v>
      </c>
      <c r="Y23" s="12" t="s">
        <v>72</v>
      </c>
      <c r="Z23" s="12"/>
      <c r="AA23" s="12"/>
    </row>
    <row r="24" ht="26.25" customHeight="1" spans="1:27">
      <c r="A24" s="6">
        <v>21</v>
      </c>
      <c r="B24" s="7" t="s">
        <v>569</v>
      </c>
      <c r="C24" s="7" t="s">
        <v>66</v>
      </c>
      <c r="D24" s="8" t="s">
        <v>570</v>
      </c>
      <c r="E24" s="9" t="s">
        <v>76</v>
      </c>
      <c r="F24" s="7" t="s">
        <v>571</v>
      </c>
      <c r="G24" s="7" t="s">
        <v>185</v>
      </c>
      <c r="H24" s="6">
        <v>3</v>
      </c>
      <c r="I24" s="6">
        <f t="shared" si="6"/>
        <v>9.76</v>
      </c>
      <c r="J24" s="6">
        <v>3</v>
      </c>
      <c r="K24" s="6"/>
      <c r="L24" s="6"/>
      <c r="M24" s="6"/>
      <c r="N24" s="34">
        <f t="shared" si="1"/>
        <v>15.76</v>
      </c>
      <c r="O24" s="6"/>
      <c r="P24" s="6"/>
      <c r="Q24" s="34">
        <f t="shared" si="2"/>
        <v>0</v>
      </c>
      <c r="R24" s="11">
        <f t="shared" si="3"/>
        <v>15.76</v>
      </c>
      <c r="S24" s="12"/>
      <c r="T24" s="12">
        <v>985</v>
      </c>
      <c r="U24" s="12">
        <v>2.44</v>
      </c>
      <c r="V24" s="12" t="s">
        <v>572</v>
      </c>
      <c r="W24" s="12" t="s">
        <v>72</v>
      </c>
      <c r="X24" s="12" t="s">
        <v>72</v>
      </c>
      <c r="Y24" s="12" t="s">
        <v>72</v>
      </c>
      <c r="Z24" s="12"/>
      <c r="AA24" s="12"/>
    </row>
    <row r="25" ht="26.25" customHeight="1" spans="1:27">
      <c r="A25" s="6">
        <v>22</v>
      </c>
      <c r="B25" s="7" t="s">
        <v>573</v>
      </c>
      <c r="C25" s="7" t="s">
        <v>66</v>
      </c>
      <c r="D25" s="8" t="s">
        <v>352</v>
      </c>
      <c r="E25" s="9" t="s">
        <v>68</v>
      </c>
      <c r="F25" s="7" t="s">
        <v>574</v>
      </c>
      <c r="G25" s="7" t="s">
        <v>185</v>
      </c>
      <c r="H25" s="6">
        <v>2</v>
      </c>
      <c r="I25" s="6">
        <f t="shared" si="6"/>
        <v>13.28</v>
      </c>
      <c r="J25" s="6">
        <v>6</v>
      </c>
      <c r="K25" s="6"/>
      <c r="L25" s="6">
        <v>5</v>
      </c>
      <c r="M25" s="6"/>
      <c r="N25" s="34">
        <f t="shared" si="1"/>
        <v>26.28</v>
      </c>
      <c r="O25" s="6">
        <v>0</v>
      </c>
      <c r="P25" s="6"/>
      <c r="Q25" s="34">
        <f t="shared" si="2"/>
        <v>0</v>
      </c>
      <c r="R25" s="11">
        <f t="shared" si="5"/>
        <v>18.7714285714286</v>
      </c>
      <c r="S25" s="12"/>
      <c r="T25" s="12" t="s">
        <v>516</v>
      </c>
      <c r="U25" s="12">
        <v>3.32</v>
      </c>
      <c r="V25" s="12" t="s">
        <v>385</v>
      </c>
      <c r="W25" s="12" t="s">
        <v>72</v>
      </c>
      <c r="X25" s="12" t="s">
        <v>575</v>
      </c>
      <c r="Y25" s="12" t="s">
        <v>72</v>
      </c>
      <c r="Z25" s="12" t="s">
        <v>72</v>
      </c>
      <c r="AA25" s="12" t="s">
        <v>576</v>
      </c>
    </row>
    <row r="26" ht="26.25" customHeight="1" spans="1:27">
      <c r="A26" s="6">
        <v>23</v>
      </c>
      <c r="B26" s="7" t="s">
        <v>577</v>
      </c>
      <c r="C26" s="7" t="s">
        <v>66</v>
      </c>
      <c r="D26" s="8" t="s">
        <v>282</v>
      </c>
      <c r="E26" s="9" t="s">
        <v>76</v>
      </c>
      <c r="F26" s="7" t="s">
        <v>472</v>
      </c>
      <c r="G26" s="7" t="s">
        <v>204</v>
      </c>
      <c r="H26" s="6">
        <v>2</v>
      </c>
      <c r="I26" s="6">
        <f t="shared" si="6"/>
        <v>12.88</v>
      </c>
      <c r="J26" s="6">
        <v>2</v>
      </c>
      <c r="K26" s="6">
        <v>2</v>
      </c>
      <c r="L26" s="6"/>
      <c r="M26" s="6">
        <v>5</v>
      </c>
      <c r="N26" s="34">
        <f t="shared" si="1"/>
        <v>23.88</v>
      </c>
      <c r="O26" s="6"/>
      <c r="P26" s="6"/>
      <c r="Q26" s="34">
        <f t="shared" si="2"/>
        <v>0</v>
      </c>
      <c r="R26" s="11">
        <f t="shared" si="3"/>
        <v>23.88</v>
      </c>
      <c r="S26" s="12"/>
      <c r="T26" s="12"/>
      <c r="U26" s="12">
        <v>3.22</v>
      </c>
      <c r="V26" s="12" t="s">
        <v>231</v>
      </c>
      <c r="W26" s="12" t="s">
        <v>488</v>
      </c>
      <c r="X26" s="12" t="s">
        <v>72</v>
      </c>
      <c r="Y26" s="12" t="s">
        <v>578</v>
      </c>
      <c r="Z26" s="12"/>
      <c r="AA26" s="12"/>
    </row>
    <row r="27" ht="26.25" customHeight="1" spans="1:27">
      <c r="A27" s="6">
        <v>24</v>
      </c>
      <c r="B27" s="7" t="s">
        <v>579</v>
      </c>
      <c r="C27" s="7" t="s">
        <v>66</v>
      </c>
      <c r="D27" s="8" t="s">
        <v>101</v>
      </c>
      <c r="E27" s="9" t="s">
        <v>76</v>
      </c>
      <c r="F27" s="7" t="s">
        <v>580</v>
      </c>
      <c r="G27" s="7" t="s">
        <v>204</v>
      </c>
      <c r="H27" s="6">
        <v>2</v>
      </c>
      <c r="I27" s="6">
        <f>U27/5</f>
        <v>15.1</v>
      </c>
      <c r="J27" s="6">
        <v>4</v>
      </c>
      <c r="K27" s="6"/>
      <c r="L27" s="6">
        <v>2</v>
      </c>
      <c r="M27" s="6"/>
      <c r="N27" s="34">
        <f t="shared" si="1"/>
        <v>23.1</v>
      </c>
      <c r="O27" s="6"/>
      <c r="P27" s="6"/>
      <c r="Q27" s="34">
        <f t="shared" si="2"/>
        <v>0</v>
      </c>
      <c r="R27" s="11">
        <f t="shared" si="3"/>
        <v>23.1</v>
      </c>
      <c r="S27" s="12"/>
      <c r="T27" s="12"/>
      <c r="U27" s="12">
        <v>75.5</v>
      </c>
      <c r="V27" s="12" t="s">
        <v>581</v>
      </c>
      <c r="W27" s="12" t="s">
        <v>72</v>
      </c>
      <c r="X27" s="12" t="s">
        <v>582</v>
      </c>
      <c r="Y27" s="12" t="s">
        <v>72</v>
      </c>
      <c r="Z27" s="12"/>
      <c r="AA27" s="12"/>
    </row>
    <row r="28" ht="26.25" customHeight="1" spans="1:27">
      <c r="A28" s="6">
        <v>25</v>
      </c>
      <c r="B28" s="7" t="s">
        <v>583</v>
      </c>
      <c r="C28" s="7" t="s">
        <v>66</v>
      </c>
      <c r="D28" s="8" t="s">
        <v>88</v>
      </c>
      <c r="E28" s="9" t="s">
        <v>76</v>
      </c>
      <c r="F28" s="7" t="s">
        <v>584</v>
      </c>
      <c r="G28" s="7" t="s">
        <v>204</v>
      </c>
      <c r="H28" s="6">
        <v>2</v>
      </c>
      <c r="I28" s="6">
        <f t="shared" ref="I28:I32" si="7">U28*4</f>
        <v>11.48</v>
      </c>
      <c r="J28" s="6">
        <v>5</v>
      </c>
      <c r="K28" s="6"/>
      <c r="L28" s="6"/>
      <c r="M28" s="6"/>
      <c r="N28" s="34">
        <f t="shared" si="1"/>
        <v>18.48</v>
      </c>
      <c r="O28" s="6"/>
      <c r="P28" s="6"/>
      <c r="Q28" s="34">
        <f t="shared" si="2"/>
        <v>0</v>
      </c>
      <c r="R28" s="11">
        <f t="shared" si="3"/>
        <v>18.48</v>
      </c>
      <c r="S28" s="12"/>
      <c r="T28" s="12"/>
      <c r="U28" s="12">
        <v>2.87</v>
      </c>
      <c r="V28" s="12" t="s">
        <v>236</v>
      </c>
      <c r="W28" s="12" t="s">
        <v>72</v>
      </c>
      <c r="X28" s="12" t="s">
        <v>72</v>
      </c>
      <c r="Y28" s="12" t="s">
        <v>72</v>
      </c>
      <c r="Z28" s="12"/>
      <c r="AA28" s="12"/>
    </row>
    <row r="29" ht="26.25" customHeight="1" spans="1:27">
      <c r="A29" s="6">
        <v>26</v>
      </c>
      <c r="B29" s="7" t="s">
        <v>585</v>
      </c>
      <c r="C29" s="7" t="s">
        <v>66</v>
      </c>
      <c r="D29" s="8" t="s">
        <v>254</v>
      </c>
      <c r="E29" s="9" t="s">
        <v>76</v>
      </c>
      <c r="F29" s="7" t="s">
        <v>586</v>
      </c>
      <c r="G29" s="7" t="s">
        <v>204</v>
      </c>
      <c r="H29" s="6">
        <v>2</v>
      </c>
      <c r="I29" s="6">
        <f t="shared" si="7"/>
        <v>10.68</v>
      </c>
      <c r="J29" s="6">
        <v>2</v>
      </c>
      <c r="K29" s="6"/>
      <c r="L29" s="6"/>
      <c r="M29" s="6"/>
      <c r="N29" s="34">
        <f t="shared" si="1"/>
        <v>14.68</v>
      </c>
      <c r="O29" s="6"/>
      <c r="P29" s="6"/>
      <c r="Q29" s="34">
        <f t="shared" si="2"/>
        <v>0</v>
      </c>
      <c r="R29" s="11">
        <f t="shared" si="3"/>
        <v>14.68</v>
      </c>
      <c r="S29" s="12"/>
      <c r="T29" s="12"/>
      <c r="U29" s="12">
        <v>2.67</v>
      </c>
      <c r="V29" s="12" t="s">
        <v>587</v>
      </c>
      <c r="W29" s="12" t="s">
        <v>72</v>
      </c>
      <c r="X29" s="12" t="s">
        <v>72</v>
      </c>
      <c r="Y29" s="12" t="s">
        <v>72</v>
      </c>
      <c r="Z29" s="12"/>
      <c r="AA29" s="12"/>
    </row>
    <row r="30" ht="26.25" customHeight="1" spans="1:27">
      <c r="A30" s="6">
        <v>27</v>
      </c>
      <c r="B30" s="7" t="s">
        <v>588</v>
      </c>
      <c r="C30" s="7" t="s">
        <v>436</v>
      </c>
      <c r="D30" s="8" t="s">
        <v>299</v>
      </c>
      <c r="E30" s="9" t="s">
        <v>76</v>
      </c>
      <c r="F30" s="7" t="s">
        <v>589</v>
      </c>
      <c r="G30" s="7" t="s">
        <v>204</v>
      </c>
      <c r="H30" s="6">
        <v>2</v>
      </c>
      <c r="I30" s="6">
        <f t="shared" si="7"/>
        <v>15.12</v>
      </c>
      <c r="J30" s="6">
        <v>2</v>
      </c>
      <c r="K30" s="6"/>
      <c r="L30" s="6">
        <v>5</v>
      </c>
      <c r="M30" s="6">
        <v>5</v>
      </c>
      <c r="N30" s="34">
        <f t="shared" si="1"/>
        <v>29.12</v>
      </c>
      <c r="O30" s="6"/>
      <c r="P30" s="6"/>
      <c r="Q30" s="34">
        <f t="shared" si="2"/>
        <v>0</v>
      </c>
      <c r="R30" s="11">
        <f t="shared" si="3"/>
        <v>29.12</v>
      </c>
      <c r="S30" s="12"/>
      <c r="T30" s="12"/>
      <c r="U30" s="12">
        <v>3.78</v>
      </c>
      <c r="V30" s="12" t="s">
        <v>587</v>
      </c>
      <c r="W30" s="12" t="s">
        <v>72</v>
      </c>
      <c r="X30" s="12" t="s">
        <v>590</v>
      </c>
      <c r="Y30" s="12" t="s">
        <v>591</v>
      </c>
      <c r="Z30" s="12"/>
      <c r="AA30" s="12"/>
    </row>
    <row r="31" ht="26.25" customHeight="1" spans="1:27">
      <c r="A31" s="6">
        <v>28</v>
      </c>
      <c r="B31" s="7" t="s">
        <v>592</v>
      </c>
      <c r="C31" s="7" t="s">
        <v>66</v>
      </c>
      <c r="D31" s="8" t="s">
        <v>113</v>
      </c>
      <c r="E31" s="9" t="s">
        <v>76</v>
      </c>
      <c r="F31" s="7" t="s">
        <v>347</v>
      </c>
      <c r="G31" s="7" t="s">
        <v>204</v>
      </c>
      <c r="H31" s="6">
        <v>2</v>
      </c>
      <c r="I31" s="6">
        <f t="shared" si="7"/>
        <v>12.96</v>
      </c>
      <c r="J31" s="6">
        <v>2</v>
      </c>
      <c r="K31" s="6"/>
      <c r="L31" s="6">
        <v>2</v>
      </c>
      <c r="M31" s="6"/>
      <c r="N31" s="34">
        <f t="shared" si="1"/>
        <v>18.96</v>
      </c>
      <c r="O31" s="6"/>
      <c r="P31" s="6"/>
      <c r="Q31" s="34">
        <f t="shared" si="2"/>
        <v>0</v>
      </c>
      <c r="R31" s="11">
        <f t="shared" si="3"/>
        <v>18.96</v>
      </c>
      <c r="S31" s="12"/>
      <c r="T31" s="12"/>
      <c r="U31" s="12">
        <v>3.24</v>
      </c>
      <c r="V31" s="12" t="s">
        <v>131</v>
      </c>
      <c r="W31" s="12" t="s">
        <v>72</v>
      </c>
      <c r="X31" s="12" t="s">
        <v>593</v>
      </c>
      <c r="Y31" s="12" t="s">
        <v>72</v>
      </c>
      <c r="Z31" s="12"/>
      <c r="AA31" s="12"/>
    </row>
    <row r="32" ht="26.25" customHeight="1" spans="1:27">
      <c r="A32" s="6">
        <v>29</v>
      </c>
      <c r="B32" s="7" t="s">
        <v>594</v>
      </c>
      <c r="C32" s="7" t="s">
        <v>66</v>
      </c>
      <c r="D32" s="8" t="s">
        <v>111</v>
      </c>
      <c r="E32" s="9" t="s">
        <v>76</v>
      </c>
      <c r="F32" s="7" t="s">
        <v>595</v>
      </c>
      <c r="G32" s="7" t="s">
        <v>204</v>
      </c>
      <c r="H32" s="6">
        <v>2</v>
      </c>
      <c r="I32" s="6">
        <f t="shared" si="7"/>
        <v>14</v>
      </c>
      <c r="J32" s="6">
        <v>2</v>
      </c>
      <c r="K32" s="6"/>
      <c r="L32" s="6"/>
      <c r="M32" s="6"/>
      <c r="N32" s="34">
        <f t="shared" si="1"/>
        <v>18</v>
      </c>
      <c r="O32" s="6"/>
      <c r="P32" s="6"/>
      <c r="Q32" s="34">
        <f t="shared" si="2"/>
        <v>0</v>
      </c>
      <c r="R32" s="11">
        <f t="shared" si="3"/>
        <v>18</v>
      </c>
      <c r="S32" s="12"/>
      <c r="T32" s="12"/>
      <c r="U32" s="12">
        <v>3.5</v>
      </c>
      <c r="V32" s="12" t="s">
        <v>118</v>
      </c>
      <c r="W32" s="12" t="s">
        <v>72</v>
      </c>
      <c r="X32" s="12" t="s">
        <v>72</v>
      </c>
      <c r="Y32" s="12" t="s">
        <v>72</v>
      </c>
      <c r="Z32" s="12"/>
      <c r="AA32" s="12"/>
    </row>
    <row r="33" ht="26.25" customHeight="1" spans="1:27">
      <c r="A33" s="6">
        <v>30</v>
      </c>
      <c r="B33" s="7" t="s">
        <v>596</v>
      </c>
      <c r="C33" s="7" t="s">
        <v>66</v>
      </c>
      <c r="D33" s="8" t="s">
        <v>597</v>
      </c>
      <c r="E33" s="9" t="s">
        <v>76</v>
      </c>
      <c r="F33" s="7" t="s">
        <v>598</v>
      </c>
      <c r="G33" s="7" t="s">
        <v>204</v>
      </c>
      <c r="H33" s="6">
        <v>2</v>
      </c>
      <c r="I33" s="6">
        <f>U33/5</f>
        <v>15.892</v>
      </c>
      <c r="J33" s="6">
        <v>2</v>
      </c>
      <c r="K33" s="6"/>
      <c r="L33" s="6"/>
      <c r="M33" s="6"/>
      <c r="N33" s="34">
        <f t="shared" si="1"/>
        <v>19.892</v>
      </c>
      <c r="O33" s="6"/>
      <c r="P33" s="6"/>
      <c r="Q33" s="34">
        <f t="shared" si="2"/>
        <v>0</v>
      </c>
      <c r="R33" s="11">
        <f t="shared" si="3"/>
        <v>19.892</v>
      </c>
      <c r="S33" s="12"/>
      <c r="T33" s="12"/>
      <c r="U33" s="12">
        <v>79.46</v>
      </c>
      <c r="V33" s="12" t="s">
        <v>400</v>
      </c>
      <c r="W33" s="12" t="s">
        <v>72</v>
      </c>
      <c r="X33" s="12" t="s">
        <v>72</v>
      </c>
      <c r="Y33" s="12" t="s">
        <v>72</v>
      </c>
      <c r="Z33" s="12"/>
      <c r="AA33" s="12"/>
    </row>
    <row r="34" ht="26.25" customHeight="1" spans="1:27">
      <c r="A34" s="6">
        <v>31</v>
      </c>
      <c r="B34" s="7" t="s">
        <v>599</v>
      </c>
      <c r="C34" s="7" t="s">
        <v>66</v>
      </c>
      <c r="D34" s="8" t="s">
        <v>249</v>
      </c>
      <c r="E34" s="9" t="s">
        <v>76</v>
      </c>
      <c r="F34" s="7" t="s">
        <v>600</v>
      </c>
      <c r="G34" s="7" t="s">
        <v>204</v>
      </c>
      <c r="H34" s="6">
        <v>2</v>
      </c>
      <c r="I34" s="6">
        <f t="shared" ref="I34:I51" si="8">U34*4</f>
        <v>9.52</v>
      </c>
      <c r="J34" s="6">
        <v>5</v>
      </c>
      <c r="K34" s="6"/>
      <c r="L34" s="6"/>
      <c r="M34" s="6">
        <v>2</v>
      </c>
      <c r="N34" s="34">
        <f t="shared" si="1"/>
        <v>18.52</v>
      </c>
      <c r="O34" s="6"/>
      <c r="P34" s="6"/>
      <c r="Q34" s="34">
        <f t="shared" si="2"/>
        <v>0</v>
      </c>
      <c r="R34" s="11">
        <f t="shared" si="3"/>
        <v>18.52</v>
      </c>
      <c r="S34" s="12"/>
      <c r="T34" s="12"/>
      <c r="U34" s="12">
        <v>2.38</v>
      </c>
      <c r="V34" s="12" t="s">
        <v>601</v>
      </c>
      <c r="W34" s="12" t="s">
        <v>72</v>
      </c>
      <c r="X34" s="12" t="s">
        <v>72</v>
      </c>
      <c r="Y34" s="12" t="s">
        <v>543</v>
      </c>
      <c r="Z34" s="12"/>
      <c r="AA34" s="12"/>
    </row>
    <row r="35" ht="26.25" customHeight="1" spans="1:27">
      <c r="A35" s="6">
        <v>32</v>
      </c>
      <c r="B35" s="7" t="s">
        <v>602</v>
      </c>
      <c r="C35" s="7" t="s">
        <v>66</v>
      </c>
      <c r="D35" s="8" t="s">
        <v>88</v>
      </c>
      <c r="E35" s="9" t="s">
        <v>76</v>
      </c>
      <c r="F35" s="7" t="s">
        <v>603</v>
      </c>
      <c r="G35" s="7" t="s">
        <v>204</v>
      </c>
      <c r="H35" s="6">
        <v>2</v>
      </c>
      <c r="I35" s="6">
        <f t="shared" si="8"/>
        <v>11.36</v>
      </c>
      <c r="J35" s="6">
        <v>2</v>
      </c>
      <c r="K35" s="6"/>
      <c r="L35" s="6">
        <v>2</v>
      </c>
      <c r="M35" s="6"/>
      <c r="N35" s="34">
        <f t="shared" si="1"/>
        <v>17.36</v>
      </c>
      <c r="O35" s="6"/>
      <c r="P35" s="6"/>
      <c r="Q35" s="34">
        <f t="shared" si="2"/>
        <v>0</v>
      </c>
      <c r="R35" s="11">
        <f t="shared" si="3"/>
        <v>17.36</v>
      </c>
      <c r="S35" s="12"/>
      <c r="T35" s="12"/>
      <c r="U35" s="12">
        <v>2.84</v>
      </c>
      <c r="V35" s="12" t="s">
        <v>121</v>
      </c>
      <c r="W35" s="12" t="s">
        <v>72</v>
      </c>
      <c r="X35" s="12" t="s">
        <v>604</v>
      </c>
      <c r="Y35" s="12" t="s">
        <v>72</v>
      </c>
      <c r="Z35" s="12"/>
      <c r="AA35" s="12"/>
    </row>
    <row r="36" ht="26.25" customHeight="1" spans="1:27">
      <c r="A36" s="6">
        <v>33</v>
      </c>
      <c r="B36" s="7" t="s">
        <v>605</v>
      </c>
      <c r="C36" s="7" t="s">
        <v>436</v>
      </c>
      <c r="D36" s="8" t="s">
        <v>266</v>
      </c>
      <c r="E36" s="9" t="s">
        <v>76</v>
      </c>
      <c r="F36" s="7" t="s">
        <v>77</v>
      </c>
      <c r="G36" s="7" t="s">
        <v>204</v>
      </c>
      <c r="H36" s="6">
        <v>2</v>
      </c>
      <c r="I36" s="6">
        <f t="shared" si="8"/>
        <v>10.32</v>
      </c>
      <c r="J36" s="6">
        <v>2</v>
      </c>
      <c r="K36" s="6"/>
      <c r="L36" s="6"/>
      <c r="M36" s="6"/>
      <c r="N36" s="34">
        <f t="shared" si="1"/>
        <v>14.32</v>
      </c>
      <c r="O36" s="6"/>
      <c r="P36" s="6"/>
      <c r="Q36" s="34">
        <f t="shared" si="2"/>
        <v>0</v>
      </c>
      <c r="R36" s="11">
        <f t="shared" si="3"/>
        <v>14.32</v>
      </c>
      <c r="S36" s="12"/>
      <c r="T36" s="12" t="s">
        <v>516</v>
      </c>
      <c r="U36" s="12">
        <v>2.58</v>
      </c>
      <c r="V36" s="12" t="s">
        <v>231</v>
      </c>
      <c r="W36" s="12" t="s">
        <v>72</v>
      </c>
      <c r="X36" s="12" t="s">
        <v>72</v>
      </c>
      <c r="Y36" s="12" t="s">
        <v>72</v>
      </c>
      <c r="Z36" s="12"/>
      <c r="AA36" s="12"/>
    </row>
    <row r="37" ht="26.25" customHeight="1" spans="1:27">
      <c r="A37" s="6">
        <v>34</v>
      </c>
      <c r="B37" s="7" t="s">
        <v>606</v>
      </c>
      <c r="C37" s="7" t="s">
        <v>436</v>
      </c>
      <c r="D37" s="8" t="s">
        <v>509</v>
      </c>
      <c r="E37" s="9" t="s">
        <v>68</v>
      </c>
      <c r="F37" s="7" t="s">
        <v>550</v>
      </c>
      <c r="G37" s="7" t="s">
        <v>204</v>
      </c>
      <c r="H37" s="6">
        <v>2</v>
      </c>
      <c r="I37" s="6">
        <f t="shared" si="8"/>
        <v>12</v>
      </c>
      <c r="J37" s="6">
        <v>6</v>
      </c>
      <c r="K37" s="6"/>
      <c r="L37" s="6">
        <v>2</v>
      </c>
      <c r="M37" s="6">
        <v>5</v>
      </c>
      <c r="N37" s="34">
        <f t="shared" si="1"/>
        <v>27</v>
      </c>
      <c r="O37" s="6"/>
      <c r="P37" s="6"/>
      <c r="Q37" s="34">
        <f t="shared" si="2"/>
        <v>0</v>
      </c>
      <c r="R37" s="11">
        <f>(N37+Q37)/70*50</f>
        <v>19.2857142857143</v>
      </c>
      <c r="S37" s="12"/>
      <c r="T37" s="12"/>
      <c r="U37" s="12">
        <v>3</v>
      </c>
      <c r="V37" s="12" t="s">
        <v>607</v>
      </c>
      <c r="W37" s="12" t="s">
        <v>72</v>
      </c>
      <c r="X37" s="12" t="s">
        <v>608</v>
      </c>
      <c r="Y37" s="12" t="s">
        <v>578</v>
      </c>
      <c r="Z37" s="35" t="s">
        <v>609</v>
      </c>
      <c r="AA37" s="12" t="s">
        <v>610</v>
      </c>
    </row>
    <row r="38" ht="26.25" customHeight="1" spans="1:27">
      <c r="A38" s="6">
        <v>35</v>
      </c>
      <c r="B38" s="7" t="s">
        <v>611</v>
      </c>
      <c r="C38" s="7" t="s">
        <v>66</v>
      </c>
      <c r="D38" s="8" t="s">
        <v>113</v>
      </c>
      <c r="E38" s="9" t="s">
        <v>76</v>
      </c>
      <c r="F38" s="7" t="s">
        <v>612</v>
      </c>
      <c r="G38" s="7" t="s">
        <v>204</v>
      </c>
      <c r="H38" s="6">
        <v>2</v>
      </c>
      <c r="I38" s="6">
        <f t="shared" si="8"/>
        <v>8.96</v>
      </c>
      <c r="J38" s="6">
        <v>6</v>
      </c>
      <c r="K38" s="6"/>
      <c r="L38" s="6"/>
      <c r="M38" s="6"/>
      <c r="N38" s="34">
        <f t="shared" si="1"/>
        <v>16.96</v>
      </c>
      <c r="O38" s="6"/>
      <c r="P38" s="6"/>
      <c r="Q38" s="34">
        <f t="shared" si="2"/>
        <v>0</v>
      </c>
      <c r="R38" s="11">
        <f t="shared" si="3"/>
        <v>16.96</v>
      </c>
      <c r="S38" s="12"/>
      <c r="T38" s="12"/>
      <c r="U38" s="12">
        <v>2.24</v>
      </c>
      <c r="V38" s="12" t="s">
        <v>444</v>
      </c>
      <c r="W38" s="12" t="s">
        <v>72</v>
      </c>
      <c r="X38" s="12" t="s">
        <v>72</v>
      </c>
      <c r="Y38" s="12" t="s">
        <v>72</v>
      </c>
      <c r="Z38" s="12"/>
      <c r="AA38" s="12"/>
    </row>
    <row r="39" ht="26.25" customHeight="1" spans="1:27">
      <c r="A39" s="6">
        <v>36</v>
      </c>
      <c r="B39" s="7" t="s">
        <v>613</v>
      </c>
      <c r="C39" s="7" t="s">
        <v>436</v>
      </c>
      <c r="D39" s="8" t="s">
        <v>422</v>
      </c>
      <c r="E39" s="9" t="s">
        <v>76</v>
      </c>
      <c r="F39" s="7" t="s">
        <v>98</v>
      </c>
      <c r="G39" s="7" t="s">
        <v>204</v>
      </c>
      <c r="H39" s="6">
        <v>2</v>
      </c>
      <c r="I39" s="6">
        <f t="shared" si="8"/>
        <v>10.2</v>
      </c>
      <c r="J39" s="6">
        <v>2</v>
      </c>
      <c r="K39" s="6"/>
      <c r="L39" s="6">
        <v>2</v>
      </c>
      <c r="M39" s="6"/>
      <c r="N39" s="34">
        <f t="shared" si="1"/>
        <v>16.2</v>
      </c>
      <c r="O39" s="6"/>
      <c r="P39" s="6"/>
      <c r="Q39" s="34">
        <f t="shared" si="2"/>
        <v>0</v>
      </c>
      <c r="R39" s="11">
        <f t="shared" si="3"/>
        <v>16.2</v>
      </c>
      <c r="S39" s="12"/>
      <c r="T39" s="12" t="s">
        <v>516</v>
      </c>
      <c r="U39" s="12">
        <v>2.55</v>
      </c>
      <c r="V39" s="12" t="s">
        <v>121</v>
      </c>
      <c r="W39" s="12" t="s">
        <v>72</v>
      </c>
      <c r="X39" s="12" t="s">
        <v>614</v>
      </c>
      <c r="Y39" s="12" t="s">
        <v>72</v>
      </c>
      <c r="Z39" s="12"/>
      <c r="AA39" s="12"/>
    </row>
    <row r="40" ht="26.25" customHeight="1" spans="1:27">
      <c r="A40" s="6">
        <v>37</v>
      </c>
      <c r="B40" s="7" t="s">
        <v>615</v>
      </c>
      <c r="C40" s="7" t="s">
        <v>436</v>
      </c>
      <c r="D40" s="8" t="s">
        <v>227</v>
      </c>
      <c r="E40" s="9" t="s">
        <v>76</v>
      </c>
      <c r="F40" s="7" t="s">
        <v>616</v>
      </c>
      <c r="G40" s="7" t="s">
        <v>204</v>
      </c>
      <c r="H40" s="6">
        <v>2</v>
      </c>
      <c r="I40" s="6">
        <f t="shared" si="8"/>
        <v>13.96</v>
      </c>
      <c r="J40" s="6">
        <v>2</v>
      </c>
      <c r="K40" s="6"/>
      <c r="L40" s="6">
        <v>5</v>
      </c>
      <c r="M40" s="6">
        <v>5</v>
      </c>
      <c r="N40" s="34">
        <f t="shared" si="1"/>
        <v>27.96</v>
      </c>
      <c r="O40" s="6"/>
      <c r="P40" s="6"/>
      <c r="Q40" s="34">
        <f t="shared" si="2"/>
        <v>0</v>
      </c>
      <c r="R40" s="11">
        <f t="shared" si="3"/>
        <v>27.96</v>
      </c>
      <c r="S40" s="12"/>
      <c r="T40" s="12"/>
      <c r="U40" s="12">
        <v>3.49</v>
      </c>
      <c r="V40" s="12" t="s">
        <v>118</v>
      </c>
      <c r="W40" s="12" t="s">
        <v>72</v>
      </c>
      <c r="X40" s="12" t="s">
        <v>617</v>
      </c>
      <c r="Y40" s="12" t="s">
        <v>511</v>
      </c>
      <c r="Z40" s="12"/>
      <c r="AA40" s="12"/>
    </row>
    <row r="41" ht="26.25" customHeight="1" spans="1:27">
      <c r="A41" s="6">
        <v>38</v>
      </c>
      <c r="B41" s="7" t="s">
        <v>618</v>
      </c>
      <c r="C41" s="7" t="s">
        <v>66</v>
      </c>
      <c r="D41" s="8" t="s">
        <v>227</v>
      </c>
      <c r="E41" s="9" t="s">
        <v>76</v>
      </c>
      <c r="F41" s="7" t="s">
        <v>619</v>
      </c>
      <c r="G41" s="7" t="s">
        <v>204</v>
      </c>
      <c r="H41" s="6">
        <v>2</v>
      </c>
      <c r="I41" s="6">
        <f t="shared" si="8"/>
        <v>9.2</v>
      </c>
      <c r="J41" s="6">
        <v>3</v>
      </c>
      <c r="K41" s="6"/>
      <c r="L41" s="6"/>
      <c r="M41" s="6"/>
      <c r="N41" s="34">
        <f t="shared" si="1"/>
        <v>14.2</v>
      </c>
      <c r="O41" s="6"/>
      <c r="P41" s="6"/>
      <c r="Q41" s="34">
        <f t="shared" si="2"/>
        <v>0</v>
      </c>
      <c r="R41" s="11">
        <f t="shared" si="3"/>
        <v>14.2</v>
      </c>
      <c r="S41" s="12"/>
      <c r="T41" s="12"/>
      <c r="U41" s="12">
        <v>2.3</v>
      </c>
      <c r="V41" s="12" t="s">
        <v>319</v>
      </c>
      <c r="W41" s="12" t="s">
        <v>72</v>
      </c>
      <c r="X41" s="12" t="s">
        <v>72</v>
      </c>
      <c r="Y41" s="12" t="s">
        <v>72</v>
      </c>
      <c r="Z41" s="12"/>
      <c r="AA41" s="12"/>
    </row>
    <row r="42" ht="26.25" customHeight="1" spans="1:27">
      <c r="A42" s="6">
        <v>39</v>
      </c>
      <c r="B42" s="7" t="s">
        <v>620</v>
      </c>
      <c r="C42" s="7" t="s">
        <v>66</v>
      </c>
      <c r="D42" s="8" t="s">
        <v>597</v>
      </c>
      <c r="E42" s="9" t="s">
        <v>76</v>
      </c>
      <c r="F42" s="7" t="s">
        <v>621</v>
      </c>
      <c r="G42" s="7" t="s">
        <v>204</v>
      </c>
      <c r="H42" s="6">
        <v>2</v>
      </c>
      <c r="I42" s="6">
        <f t="shared" si="8"/>
        <v>10.88</v>
      </c>
      <c r="J42" s="6">
        <v>2</v>
      </c>
      <c r="K42" s="6"/>
      <c r="L42" s="6"/>
      <c r="M42" s="6">
        <v>2</v>
      </c>
      <c r="N42" s="34">
        <f t="shared" si="1"/>
        <v>16.88</v>
      </c>
      <c r="O42" s="6"/>
      <c r="P42" s="6"/>
      <c r="Q42" s="34">
        <f t="shared" si="2"/>
        <v>0</v>
      </c>
      <c r="R42" s="11">
        <f t="shared" si="3"/>
        <v>16.88</v>
      </c>
      <c r="S42" s="12"/>
      <c r="T42" s="12"/>
      <c r="U42" s="12">
        <v>2.72</v>
      </c>
      <c r="V42" s="12" t="s">
        <v>303</v>
      </c>
      <c r="W42" s="12" t="s">
        <v>72</v>
      </c>
      <c r="X42" s="12" t="s">
        <v>72</v>
      </c>
      <c r="Y42" s="12" t="s">
        <v>543</v>
      </c>
      <c r="Z42" s="12"/>
      <c r="AA42" s="12"/>
    </row>
    <row r="43" ht="26.25" customHeight="1" spans="1:27">
      <c r="A43" s="6">
        <v>40</v>
      </c>
      <c r="B43" s="7" t="s">
        <v>622</v>
      </c>
      <c r="C43" s="7" t="s">
        <v>66</v>
      </c>
      <c r="D43" s="8" t="s">
        <v>91</v>
      </c>
      <c r="E43" s="9" t="s">
        <v>76</v>
      </c>
      <c r="F43" s="7" t="s">
        <v>85</v>
      </c>
      <c r="G43" s="7" t="s">
        <v>204</v>
      </c>
      <c r="H43" s="6">
        <v>2</v>
      </c>
      <c r="I43" s="6">
        <f t="shared" si="8"/>
        <v>8.4</v>
      </c>
      <c r="J43" s="6">
        <v>3</v>
      </c>
      <c r="K43" s="6"/>
      <c r="L43" s="6"/>
      <c r="M43" s="6"/>
      <c r="N43" s="34">
        <f t="shared" si="1"/>
        <v>13.4</v>
      </c>
      <c r="O43" s="6"/>
      <c r="P43" s="6"/>
      <c r="Q43" s="34">
        <f t="shared" si="2"/>
        <v>0</v>
      </c>
      <c r="R43" s="11">
        <f t="shared" si="3"/>
        <v>13.4</v>
      </c>
      <c r="S43" s="12"/>
      <c r="T43" s="12" t="s">
        <v>516</v>
      </c>
      <c r="U43" s="12">
        <v>2.1</v>
      </c>
      <c r="V43" s="12" t="s">
        <v>275</v>
      </c>
      <c r="W43" s="12" t="s">
        <v>72</v>
      </c>
      <c r="X43" s="12" t="s">
        <v>72</v>
      </c>
      <c r="Y43" s="12" t="s">
        <v>72</v>
      </c>
      <c r="Z43" s="12"/>
      <c r="AA43" s="12"/>
    </row>
    <row r="44" ht="26.25" customHeight="1" spans="1:27">
      <c r="A44" s="6">
        <v>41</v>
      </c>
      <c r="B44" s="7" t="s">
        <v>623</v>
      </c>
      <c r="C44" s="7" t="s">
        <v>66</v>
      </c>
      <c r="D44" s="8" t="s">
        <v>422</v>
      </c>
      <c r="E44" s="9" t="s">
        <v>76</v>
      </c>
      <c r="F44" s="7" t="s">
        <v>250</v>
      </c>
      <c r="G44" s="7" t="s">
        <v>251</v>
      </c>
      <c r="H44" s="6">
        <v>2</v>
      </c>
      <c r="I44" s="6">
        <f t="shared" si="8"/>
        <v>10.32</v>
      </c>
      <c r="J44" s="6">
        <v>2</v>
      </c>
      <c r="K44" s="6"/>
      <c r="L44" s="6"/>
      <c r="M44" s="6"/>
      <c r="N44" s="34">
        <f t="shared" si="1"/>
        <v>14.32</v>
      </c>
      <c r="O44" s="6"/>
      <c r="P44" s="6"/>
      <c r="Q44" s="34">
        <f t="shared" si="2"/>
        <v>0</v>
      </c>
      <c r="R44" s="11">
        <f t="shared" si="3"/>
        <v>14.32</v>
      </c>
      <c r="S44" s="12"/>
      <c r="T44" s="12"/>
      <c r="U44" s="12">
        <v>2.58</v>
      </c>
      <c r="V44" s="12" t="s">
        <v>86</v>
      </c>
      <c r="W44" s="12" t="s">
        <v>72</v>
      </c>
      <c r="X44" s="12" t="s">
        <v>72</v>
      </c>
      <c r="Y44" s="12" t="s">
        <v>72</v>
      </c>
      <c r="Z44" s="12"/>
      <c r="AA44" s="12"/>
    </row>
    <row r="45" ht="26.25" customHeight="1" spans="1:27">
      <c r="A45" s="6">
        <v>42</v>
      </c>
      <c r="B45" s="7" t="s">
        <v>624</v>
      </c>
      <c r="C45" s="7" t="s">
        <v>436</v>
      </c>
      <c r="D45" s="8" t="s">
        <v>91</v>
      </c>
      <c r="E45" s="9" t="s">
        <v>76</v>
      </c>
      <c r="F45" s="7" t="s">
        <v>625</v>
      </c>
      <c r="G45" s="7" t="s">
        <v>251</v>
      </c>
      <c r="H45" s="6">
        <v>2</v>
      </c>
      <c r="I45" s="6">
        <f t="shared" si="8"/>
        <v>11.6</v>
      </c>
      <c r="J45" s="6">
        <v>3</v>
      </c>
      <c r="K45" s="6"/>
      <c r="L45" s="6"/>
      <c r="M45" s="6">
        <v>2</v>
      </c>
      <c r="N45" s="34">
        <f t="shared" si="1"/>
        <v>18.6</v>
      </c>
      <c r="O45" s="6"/>
      <c r="P45" s="6"/>
      <c r="Q45" s="34">
        <f t="shared" si="2"/>
        <v>0</v>
      </c>
      <c r="R45" s="11">
        <f t="shared" si="3"/>
        <v>18.6</v>
      </c>
      <c r="S45" s="12"/>
      <c r="T45" s="12"/>
      <c r="U45" s="12">
        <v>2.9</v>
      </c>
      <c r="V45" s="12" t="s">
        <v>99</v>
      </c>
      <c r="W45" s="12" t="s">
        <v>72</v>
      </c>
      <c r="X45" s="12" t="s">
        <v>72</v>
      </c>
      <c r="Y45" s="12" t="s">
        <v>543</v>
      </c>
      <c r="Z45" s="12"/>
      <c r="AA45" s="12"/>
    </row>
    <row r="46" ht="26.25" customHeight="1" spans="1:27">
      <c r="A46" s="6">
        <v>43</v>
      </c>
      <c r="B46" s="7" t="s">
        <v>626</v>
      </c>
      <c r="C46" s="7" t="s">
        <v>436</v>
      </c>
      <c r="D46" s="8" t="s">
        <v>208</v>
      </c>
      <c r="E46" s="9" t="s">
        <v>76</v>
      </c>
      <c r="F46" s="7" t="s">
        <v>627</v>
      </c>
      <c r="G46" s="7" t="s">
        <v>251</v>
      </c>
      <c r="H46" s="6">
        <v>2</v>
      </c>
      <c r="I46" s="6">
        <f t="shared" si="8"/>
        <v>12.4</v>
      </c>
      <c r="J46" s="6">
        <v>3</v>
      </c>
      <c r="K46" s="6"/>
      <c r="L46" s="6">
        <v>2</v>
      </c>
      <c r="M46" s="6">
        <v>4</v>
      </c>
      <c r="N46" s="34">
        <f t="shared" si="1"/>
        <v>23.4</v>
      </c>
      <c r="O46" s="6"/>
      <c r="P46" s="6"/>
      <c r="Q46" s="34">
        <f t="shared" si="2"/>
        <v>0</v>
      </c>
      <c r="R46" s="11">
        <f t="shared" si="3"/>
        <v>23.4</v>
      </c>
      <c r="S46" s="12"/>
      <c r="T46" s="12"/>
      <c r="U46" s="12">
        <v>3.1</v>
      </c>
      <c r="V46" s="12" t="s">
        <v>434</v>
      </c>
      <c r="W46" s="12" t="s">
        <v>72</v>
      </c>
      <c r="X46" s="12" t="s">
        <v>628</v>
      </c>
      <c r="Y46" s="12" t="s">
        <v>629</v>
      </c>
      <c r="Z46" s="12"/>
      <c r="AA46" s="12"/>
    </row>
    <row r="47" ht="26.25" customHeight="1" spans="1:27">
      <c r="A47" s="6">
        <v>44</v>
      </c>
      <c r="B47" s="7" t="s">
        <v>630</v>
      </c>
      <c r="C47" s="7" t="s">
        <v>66</v>
      </c>
      <c r="D47" s="8" t="s">
        <v>212</v>
      </c>
      <c r="E47" s="9" t="s">
        <v>76</v>
      </c>
      <c r="F47" s="7" t="s">
        <v>69</v>
      </c>
      <c r="G47" s="7" t="s">
        <v>251</v>
      </c>
      <c r="H47" s="6">
        <v>2</v>
      </c>
      <c r="I47" s="6">
        <f t="shared" si="8"/>
        <v>13.24</v>
      </c>
      <c r="J47" s="6">
        <v>2</v>
      </c>
      <c r="K47" s="6">
        <v>2</v>
      </c>
      <c r="L47" s="6">
        <v>2</v>
      </c>
      <c r="M47" s="6">
        <v>5</v>
      </c>
      <c r="N47" s="34">
        <f t="shared" si="1"/>
        <v>26.24</v>
      </c>
      <c r="O47" s="6"/>
      <c r="P47" s="6"/>
      <c r="Q47" s="34">
        <f t="shared" si="2"/>
        <v>0</v>
      </c>
      <c r="R47" s="11">
        <f t="shared" si="3"/>
        <v>26.24</v>
      </c>
      <c r="S47" s="12"/>
      <c r="T47" s="12" t="s">
        <v>516</v>
      </c>
      <c r="U47" s="12">
        <v>3.31</v>
      </c>
      <c r="V47" s="12" t="s">
        <v>400</v>
      </c>
      <c r="W47" s="12" t="s">
        <v>125</v>
      </c>
      <c r="X47" s="12" t="s">
        <v>631</v>
      </c>
      <c r="Y47" s="12" t="s">
        <v>632</v>
      </c>
      <c r="Z47" s="12"/>
      <c r="AA47" s="12"/>
    </row>
    <row r="48" ht="26.25" customHeight="1" spans="1:27">
      <c r="A48" s="6">
        <v>45</v>
      </c>
      <c r="B48" s="7" t="s">
        <v>633</v>
      </c>
      <c r="C48" s="7" t="s">
        <v>66</v>
      </c>
      <c r="D48" s="8" t="s">
        <v>117</v>
      </c>
      <c r="E48" s="9" t="s">
        <v>76</v>
      </c>
      <c r="F48" s="7" t="s">
        <v>69</v>
      </c>
      <c r="G48" s="7" t="s">
        <v>251</v>
      </c>
      <c r="H48" s="6">
        <v>2</v>
      </c>
      <c r="I48" s="6">
        <f t="shared" si="8"/>
        <v>13.12</v>
      </c>
      <c r="J48" s="6">
        <v>5</v>
      </c>
      <c r="K48" s="6"/>
      <c r="L48" s="6">
        <v>2</v>
      </c>
      <c r="M48" s="6">
        <v>4</v>
      </c>
      <c r="N48" s="34">
        <f t="shared" si="1"/>
        <v>26.12</v>
      </c>
      <c r="O48" s="6"/>
      <c r="P48" s="6"/>
      <c r="Q48" s="34">
        <f t="shared" si="2"/>
        <v>0</v>
      </c>
      <c r="R48" s="11">
        <f t="shared" si="3"/>
        <v>26.12</v>
      </c>
      <c r="S48" s="12"/>
      <c r="T48" s="12" t="s">
        <v>516</v>
      </c>
      <c r="U48" s="12">
        <v>3.28</v>
      </c>
      <c r="V48" s="12" t="s">
        <v>236</v>
      </c>
      <c r="W48" s="12" t="s">
        <v>72</v>
      </c>
      <c r="X48" s="12" t="s">
        <v>634</v>
      </c>
      <c r="Y48" s="12" t="s">
        <v>629</v>
      </c>
      <c r="Z48" s="12"/>
      <c r="AA48" s="12"/>
    </row>
    <row r="49" ht="26.25" customHeight="1" spans="1:27">
      <c r="A49" s="6">
        <v>46</v>
      </c>
      <c r="B49" s="7" t="s">
        <v>635</v>
      </c>
      <c r="C49" s="7" t="s">
        <v>66</v>
      </c>
      <c r="D49" s="8" t="s">
        <v>117</v>
      </c>
      <c r="E49" s="9" t="s">
        <v>76</v>
      </c>
      <c r="F49" s="7" t="s">
        <v>584</v>
      </c>
      <c r="G49" s="7" t="s">
        <v>251</v>
      </c>
      <c r="H49" s="6">
        <v>2</v>
      </c>
      <c r="I49" s="6">
        <f t="shared" si="8"/>
        <v>12</v>
      </c>
      <c r="J49" s="6">
        <v>2</v>
      </c>
      <c r="K49" s="6"/>
      <c r="L49" s="6"/>
      <c r="M49" s="6"/>
      <c r="N49" s="34">
        <f t="shared" si="1"/>
        <v>16</v>
      </c>
      <c r="O49" s="6"/>
      <c r="P49" s="6"/>
      <c r="Q49" s="34">
        <f t="shared" si="2"/>
        <v>0</v>
      </c>
      <c r="R49" s="11">
        <f t="shared" si="3"/>
        <v>16</v>
      </c>
      <c r="S49" s="12"/>
      <c r="T49" s="12"/>
      <c r="U49" s="12">
        <v>3</v>
      </c>
      <c r="V49" s="12" t="s">
        <v>217</v>
      </c>
      <c r="W49" s="12" t="s">
        <v>72</v>
      </c>
      <c r="X49" s="12" t="s">
        <v>72</v>
      </c>
      <c r="Y49" s="12" t="s">
        <v>72</v>
      </c>
      <c r="Z49" s="12"/>
      <c r="AA49" s="12"/>
    </row>
    <row r="50" ht="26.25" customHeight="1" spans="1:27">
      <c r="A50" s="6">
        <v>47</v>
      </c>
      <c r="B50" s="7" t="s">
        <v>636</v>
      </c>
      <c r="C50" s="7" t="s">
        <v>66</v>
      </c>
      <c r="D50" s="8" t="s">
        <v>565</v>
      </c>
      <c r="E50" s="9" t="s">
        <v>76</v>
      </c>
      <c r="F50" s="7" t="s">
        <v>69</v>
      </c>
      <c r="G50" s="7" t="s">
        <v>251</v>
      </c>
      <c r="H50" s="6">
        <v>2</v>
      </c>
      <c r="I50" s="6">
        <f t="shared" si="8"/>
        <v>9.36</v>
      </c>
      <c r="J50" s="6">
        <v>2</v>
      </c>
      <c r="K50" s="6"/>
      <c r="L50" s="6"/>
      <c r="M50" s="6"/>
      <c r="N50" s="34">
        <f t="shared" si="1"/>
        <v>13.36</v>
      </c>
      <c r="O50" s="6"/>
      <c r="P50" s="6"/>
      <c r="Q50" s="34">
        <f t="shared" si="2"/>
        <v>0</v>
      </c>
      <c r="R50" s="11">
        <f t="shared" si="3"/>
        <v>13.36</v>
      </c>
      <c r="S50" s="12"/>
      <c r="T50" s="12" t="s">
        <v>516</v>
      </c>
      <c r="U50" s="12">
        <v>2.34</v>
      </c>
      <c r="V50" s="12" t="s">
        <v>92</v>
      </c>
      <c r="W50" s="12" t="s">
        <v>72</v>
      </c>
      <c r="X50" s="12" t="s">
        <v>72</v>
      </c>
      <c r="Y50" s="12" t="s">
        <v>72</v>
      </c>
      <c r="Z50" s="12"/>
      <c r="AA50" s="12"/>
    </row>
    <row r="51" ht="26.25" customHeight="1" spans="1:27">
      <c r="A51" s="6">
        <v>48</v>
      </c>
      <c r="B51" s="7" t="s">
        <v>637</v>
      </c>
      <c r="C51" s="7" t="s">
        <v>66</v>
      </c>
      <c r="D51" s="8" t="s">
        <v>638</v>
      </c>
      <c r="E51" s="9" t="s">
        <v>76</v>
      </c>
      <c r="F51" s="7" t="s">
        <v>106</v>
      </c>
      <c r="G51" s="7" t="s">
        <v>251</v>
      </c>
      <c r="H51" s="6">
        <v>3</v>
      </c>
      <c r="I51" s="6">
        <f t="shared" si="8"/>
        <v>10.8</v>
      </c>
      <c r="J51" s="6">
        <v>3</v>
      </c>
      <c r="K51" s="6"/>
      <c r="L51" s="6">
        <v>2</v>
      </c>
      <c r="M51" s="6"/>
      <c r="N51" s="34">
        <f t="shared" si="1"/>
        <v>18.8</v>
      </c>
      <c r="O51" s="6"/>
      <c r="P51" s="6"/>
      <c r="Q51" s="34">
        <f t="shared" si="2"/>
        <v>0</v>
      </c>
      <c r="R51" s="11">
        <f t="shared" si="3"/>
        <v>18.8</v>
      </c>
      <c r="S51" s="12"/>
      <c r="T51" s="12">
        <v>211</v>
      </c>
      <c r="U51" s="12">
        <v>2.7</v>
      </c>
      <c r="V51" s="12" t="s">
        <v>639</v>
      </c>
      <c r="W51" s="12" t="s">
        <v>72</v>
      </c>
      <c r="X51" s="12" t="s">
        <v>640</v>
      </c>
      <c r="Y51" s="12" t="s">
        <v>72</v>
      </c>
      <c r="Z51" s="12"/>
      <c r="AA51" s="12"/>
    </row>
    <row r="52" ht="26.25" customHeight="1" spans="1:27">
      <c r="A52" s="6">
        <v>49</v>
      </c>
      <c r="B52" s="7" t="s">
        <v>641</v>
      </c>
      <c r="C52" s="7" t="s">
        <v>66</v>
      </c>
      <c r="D52" s="8" t="s">
        <v>241</v>
      </c>
      <c r="E52" s="9" t="s">
        <v>76</v>
      </c>
      <c r="F52" s="7" t="s">
        <v>81</v>
      </c>
      <c r="G52" s="7" t="s">
        <v>251</v>
      </c>
      <c r="H52" s="6">
        <v>2</v>
      </c>
      <c r="I52" s="25">
        <f t="shared" ref="I52:I56" si="9">4*U52/2</f>
        <v>10.26</v>
      </c>
      <c r="J52" s="6">
        <v>2</v>
      </c>
      <c r="K52" s="6"/>
      <c r="L52" s="6"/>
      <c r="M52" s="6"/>
      <c r="N52" s="34">
        <f t="shared" si="1"/>
        <v>14.26</v>
      </c>
      <c r="O52" s="6"/>
      <c r="P52" s="6"/>
      <c r="Q52" s="34">
        <f t="shared" si="2"/>
        <v>0</v>
      </c>
      <c r="R52" s="11">
        <f t="shared" si="3"/>
        <v>14.26</v>
      </c>
      <c r="S52" s="12" t="s">
        <v>82</v>
      </c>
      <c r="T52" s="25" t="s">
        <v>516</v>
      </c>
      <c r="U52" s="25">
        <v>5.13</v>
      </c>
      <c r="V52" s="12" t="s">
        <v>280</v>
      </c>
      <c r="W52" s="12" t="s">
        <v>72</v>
      </c>
      <c r="X52" s="12" t="s">
        <v>72</v>
      </c>
      <c r="Y52" s="12" t="s">
        <v>72</v>
      </c>
      <c r="Z52" s="12"/>
      <c r="AA52" s="12"/>
    </row>
    <row r="53" ht="26.25" customHeight="1" spans="1:27">
      <c r="A53" s="6">
        <v>50</v>
      </c>
      <c r="B53" s="7" t="s">
        <v>642</v>
      </c>
      <c r="C53" s="7" t="s">
        <v>66</v>
      </c>
      <c r="D53" s="8" t="s">
        <v>91</v>
      </c>
      <c r="E53" s="9" t="s">
        <v>76</v>
      </c>
      <c r="F53" s="7" t="s">
        <v>81</v>
      </c>
      <c r="G53" s="7" t="s">
        <v>251</v>
      </c>
      <c r="H53" s="6">
        <v>2</v>
      </c>
      <c r="I53" s="25">
        <f t="shared" si="9"/>
        <v>8.44</v>
      </c>
      <c r="J53" s="6">
        <v>2</v>
      </c>
      <c r="K53" s="6"/>
      <c r="L53" s="6"/>
      <c r="M53" s="6"/>
      <c r="N53" s="34">
        <f t="shared" si="1"/>
        <v>12.44</v>
      </c>
      <c r="O53" s="6"/>
      <c r="P53" s="6"/>
      <c r="Q53" s="34">
        <f t="shared" si="2"/>
        <v>0</v>
      </c>
      <c r="R53" s="11">
        <f t="shared" si="3"/>
        <v>12.44</v>
      </c>
      <c r="S53" s="12" t="s">
        <v>82</v>
      </c>
      <c r="T53" s="25" t="s">
        <v>516</v>
      </c>
      <c r="U53" s="25">
        <v>4.22</v>
      </c>
      <c r="V53" s="12" t="s">
        <v>242</v>
      </c>
      <c r="W53" s="12" t="s">
        <v>72</v>
      </c>
      <c r="X53" s="12" t="s">
        <v>72</v>
      </c>
      <c r="Y53" s="12" t="s">
        <v>72</v>
      </c>
      <c r="Z53" s="12"/>
      <c r="AA53" s="12"/>
    </row>
    <row r="54" ht="26.25" customHeight="1" spans="1:27">
      <c r="A54" s="6">
        <v>51</v>
      </c>
      <c r="B54" s="7" t="s">
        <v>643</v>
      </c>
      <c r="C54" s="7" t="s">
        <v>66</v>
      </c>
      <c r="D54" s="8" t="s">
        <v>91</v>
      </c>
      <c r="E54" s="9" t="s">
        <v>76</v>
      </c>
      <c r="F54" s="7" t="s">
        <v>644</v>
      </c>
      <c r="G54" s="7" t="s">
        <v>251</v>
      </c>
      <c r="H54" s="6">
        <v>3</v>
      </c>
      <c r="I54" s="6">
        <f t="shared" ref="I54:I66" si="10">U54*4</f>
        <v>10.32</v>
      </c>
      <c r="J54" s="6">
        <v>5</v>
      </c>
      <c r="K54" s="6"/>
      <c r="L54" s="6"/>
      <c r="M54" s="6"/>
      <c r="N54" s="34">
        <f t="shared" si="1"/>
        <v>18.32</v>
      </c>
      <c r="O54" s="6"/>
      <c r="P54" s="6"/>
      <c r="Q54" s="34">
        <f t="shared" si="2"/>
        <v>0</v>
      </c>
      <c r="R54" s="11">
        <f t="shared" si="3"/>
        <v>18.32</v>
      </c>
      <c r="S54" s="12"/>
      <c r="T54" s="12">
        <v>211</v>
      </c>
      <c r="U54" s="12">
        <v>2.58</v>
      </c>
      <c r="V54" s="12" t="s">
        <v>645</v>
      </c>
      <c r="W54" s="12" t="s">
        <v>72</v>
      </c>
      <c r="X54" s="12" t="s">
        <v>72</v>
      </c>
      <c r="Y54" s="12" t="s">
        <v>72</v>
      </c>
      <c r="Z54" s="12"/>
      <c r="AA54" s="12"/>
    </row>
    <row r="55" ht="26.25" customHeight="1" spans="1:27">
      <c r="A55" s="6">
        <v>52</v>
      </c>
      <c r="B55" s="7" t="s">
        <v>646</v>
      </c>
      <c r="C55" s="7" t="s">
        <v>66</v>
      </c>
      <c r="D55" s="8" t="s">
        <v>113</v>
      </c>
      <c r="E55" s="9" t="s">
        <v>76</v>
      </c>
      <c r="F55" s="7" t="s">
        <v>584</v>
      </c>
      <c r="G55" s="7" t="s">
        <v>251</v>
      </c>
      <c r="H55" s="6">
        <v>2</v>
      </c>
      <c r="I55" s="6">
        <f t="shared" si="10"/>
        <v>8.32</v>
      </c>
      <c r="J55" s="6">
        <v>2</v>
      </c>
      <c r="K55" s="6"/>
      <c r="L55" s="6"/>
      <c r="M55" s="6"/>
      <c r="N55" s="34">
        <f t="shared" si="1"/>
        <v>12.32</v>
      </c>
      <c r="O55" s="6"/>
      <c r="P55" s="6"/>
      <c r="Q55" s="34">
        <f t="shared" si="2"/>
        <v>0</v>
      </c>
      <c r="R55" s="11">
        <f t="shared" si="3"/>
        <v>12.32</v>
      </c>
      <c r="S55" s="12"/>
      <c r="T55" s="12"/>
      <c r="U55" s="12">
        <v>2.08</v>
      </c>
      <c r="V55" s="12" t="s">
        <v>151</v>
      </c>
      <c r="W55" s="12" t="s">
        <v>72</v>
      </c>
      <c r="X55" s="12" t="s">
        <v>72</v>
      </c>
      <c r="Y55" s="12" t="s">
        <v>72</v>
      </c>
      <c r="Z55" s="12"/>
      <c r="AA55" s="12"/>
    </row>
    <row r="56" ht="26.25" customHeight="1" spans="1:27">
      <c r="A56" s="6">
        <v>53</v>
      </c>
      <c r="B56" s="7" t="s">
        <v>647</v>
      </c>
      <c r="C56" s="7" t="s">
        <v>66</v>
      </c>
      <c r="D56" s="8" t="s">
        <v>648</v>
      </c>
      <c r="E56" s="9" t="s">
        <v>68</v>
      </c>
      <c r="F56" s="7" t="s">
        <v>81</v>
      </c>
      <c r="G56" s="7" t="s">
        <v>288</v>
      </c>
      <c r="H56" s="6">
        <v>2</v>
      </c>
      <c r="I56" s="25">
        <f t="shared" si="9"/>
        <v>6.4</v>
      </c>
      <c r="J56" s="6">
        <v>5</v>
      </c>
      <c r="K56" s="6"/>
      <c r="L56" s="6">
        <v>2</v>
      </c>
      <c r="M56" s="6"/>
      <c r="N56" s="34">
        <f t="shared" si="1"/>
        <v>15.4</v>
      </c>
      <c r="O56" s="6"/>
      <c r="P56" s="6"/>
      <c r="Q56" s="34">
        <f t="shared" si="2"/>
        <v>0</v>
      </c>
      <c r="R56" s="11">
        <f>(N56+Q56)/70*50</f>
        <v>11</v>
      </c>
      <c r="S56" s="12" t="s">
        <v>82</v>
      </c>
      <c r="T56" s="25" t="s">
        <v>516</v>
      </c>
      <c r="U56" s="25">
        <v>3.2</v>
      </c>
      <c r="V56" s="12" t="s">
        <v>649</v>
      </c>
      <c r="W56" s="12" t="s">
        <v>72</v>
      </c>
      <c r="X56" s="12" t="s">
        <v>650</v>
      </c>
      <c r="Y56" s="12" t="s">
        <v>72</v>
      </c>
      <c r="Z56" s="12" t="s">
        <v>72</v>
      </c>
      <c r="AA56" s="12" t="s">
        <v>651</v>
      </c>
    </row>
    <row r="57" ht="26.25" customHeight="1" spans="1:27">
      <c r="A57" s="6">
        <v>54</v>
      </c>
      <c r="B57" s="7" t="s">
        <v>652</v>
      </c>
      <c r="C57" s="7" t="s">
        <v>66</v>
      </c>
      <c r="D57" s="8" t="s">
        <v>597</v>
      </c>
      <c r="E57" s="9" t="s">
        <v>76</v>
      </c>
      <c r="F57" s="7" t="s">
        <v>653</v>
      </c>
      <c r="G57" s="7" t="s">
        <v>300</v>
      </c>
      <c r="H57" s="6">
        <v>2</v>
      </c>
      <c r="I57" s="6">
        <f t="shared" si="10"/>
        <v>9.32</v>
      </c>
      <c r="J57" s="6">
        <v>6</v>
      </c>
      <c r="K57" s="6"/>
      <c r="L57" s="6">
        <v>5</v>
      </c>
      <c r="M57" s="6"/>
      <c r="N57" s="34">
        <f t="shared" si="1"/>
        <v>22.32</v>
      </c>
      <c r="O57" s="6"/>
      <c r="P57" s="6"/>
      <c r="Q57" s="34">
        <f t="shared" si="2"/>
        <v>0</v>
      </c>
      <c r="R57" s="11">
        <f t="shared" si="3"/>
        <v>22.32</v>
      </c>
      <c r="S57" s="12"/>
      <c r="T57" s="12"/>
      <c r="U57" s="12">
        <v>2.33</v>
      </c>
      <c r="V57" s="12" t="s">
        <v>444</v>
      </c>
      <c r="W57" s="12" t="s">
        <v>72</v>
      </c>
      <c r="X57" s="12" t="s">
        <v>654</v>
      </c>
      <c r="Y57" s="12" t="s">
        <v>72</v>
      </c>
      <c r="Z57" s="12"/>
      <c r="AA57" s="12"/>
    </row>
    <row r="58" ht="26.25" customHeight="1" spans="1:27">
      <c r="A58" s="6">
        <v>55</v>
      </c>
      <c r="B58" s="7" t="s">
        <v>655</v>
      </c>
      <c r="C58" s="7" t="s">
        <v>66</v>
      </c>
      <c r="D58" s="8" t="s">
        <v>129</v>
      </c>
      <c r="E58" s="9" t="s">
        <v>76</v>
      </c>
      <c r="F58" s="7" t="s">
        <v>69</v>
      </c>
      <c r="G58" s="7" t="s">
        <v>300</v>
      </c>
      <c r="H58" s="6">
        <v>2</v>
      </c>
      <c r="I58" s="6">
        <f t="shared" si="10"/>
        <v>11.68</v>
      </c>
      <c r="J58" s="6">
        <v>5</v>
      </c>
      <c r="K58" s="6"/>
      <c r="L58" s="6">
        <v>2</v>
      </c>
      <c r="M58" s="6"/>
      <c r="N58" s="34">
        <f t="shared" si="1"/>
        <v>20.68</v>
      </c>
      <c r="O58" s="6"/>
      <c r="P58" s="6"/>
      <c r="Q58" s="34"/>
      <c r="R58" s="11">
        <f t="shared" si="3"/>
        <v>20.68</v>
      </c>
      <c r="S58" s="12"/>
      <c r="T58" s="12" t="s">
        <v>516</v>
      </c>
      <c r="U58" s="12">
        <v>2.92</v>
      </c>
      <c r="V58" s="12" t="s">
        <v>517</v>
      </c>
      <c r="W58" s="12" t="s">
        <v>72</v>
      </c>
      <c r="X58" s="12" t="s">
        <v>656</v>
      </c>
      <c r="Y58" s="12" t="s">
        <v>72</v>
      </c>
      <c r="Z58" s="12"/>
      <c r="AA58" s="12"/>
    </row>
    <row r="59" ht="26.25" customHeight="1" spans="1:27">
      <c r="A59" s="6">
        <v>56</v>
      </c>
      <c r="B59" s="7" t="s">
        <v>657</v>
      </c>
      <c r="C59" s="7" t="s">
        <v>436</v>
      </c>
      <c r="D59" s="8" t="s">
        <v>227</v>
      </c>
      <c r="E59" s="9" t="s">
        <v>76</v>
      </c>
      <c r="F59" s="7" t="s">
        <v>658</v>
      </c>
      <c r="G59" s="7" t="s">
        <v>300</v>
      </c>
      <c r="H59" s="6">
        <v>2</v>
      </c>
      <c r="I59" s="6">
        <f t="shared" si="10"/>
        <v>13.44</v>
      </c>
      <c r="J59" s="6">
        <v>5</v>
      </c>
      <c r="K59" s="6"/>
      <c r="L59" s="6">
        <v>5</v>
      </c>
      <c r="M59" s="6">
        <v>5</v>
      </c>
      <c r="N59" s="34">
        <f t="shared" si="1"/>
        <v>30.44</v>
      </c>
      <c r="O59" s="6"/>
      <c r="P59" s="6"/>
      <c r="Q59" s="34">
        <f t="shared" si="2"/>
        <v>0</v>
      </c>
      <c r="R59" s="11">
        <f t="shared" si="3"/>
        <v>30.44</v>
      </c>
      <c r="S59" s="12"/>
      <c r="T59" s="12"/>
      <c r="U59" s="12">
        <v>3.36</v>
      </c>
      <c r="V59" s="12" t="s">
        <v>517</v>
      </c>
      <c r="W59" s="12" t="s">
        <v>72</v>
      </c>
      <c r="X59" s="12" t="s">
        <v>518</v>
      </c>
      <c r="Y59" s="12" t="s">
        <v>511</v>
      </c>
      <c r="Z59" s="12"/>
      <c r="AA59" s="12"/>
    </row>
    <row r="60" ht="26.25" customHeight="1" spans="1:27">
      <c r="A60" s="6">
        <v>57</v>
      </c>
      <c r="B60" s="7" t="s">
        <v>659</v>
      </c>
      <c r="C60" s="7" t="s">
        <v>66</v>
      </c>
      <c r="D60" s="8" t="s">
        <v>515</v>
      </c>
      <c r="E60" s="9" t="s">
        <v>76</v>
      </c>
      <c r="F60" s="7" t="s">
        <v>102</v>
      </c>
      <c r="G60" s="7" t="s">
        <v>300</v>
      </c>
      <c r="H60" s="6">
        <v>2</v>
      </c>
      <c r="I60" s="6">
        <f t="shared" si="10"/>
        <v>10.88</v>
      </c>
      <c r="J60" s="6">
        <v>2</v>
      </c>
      <c r="K60" s="6"/>
      <c r="L60" s="6"/>
      <c r="M60" s="6">
        <v>2</v>
      </c>
      <c r="N60" s="34">
        <f t="shared" si="1"/>
        <v>16.88</v>
      </c>
      <c r="O60" s="6"/>
      <c r="P60" s="6"/>
      <c r="Q60" s="34">
        <f t="shared" si="2"/>
        <v>0</v>
      </c>
      <c r="R60" s="11">
        <f t="shared" si="3"/>
        <v>16.88</v>
      </c>
      <c r="S60" s="12"/>
      <c r="T60" s="12" t="s">
        <v>516</v>
      </c>
      <c r="U60" s="12">
        <v>2.72</v>
      </c>
      <c r="V60" s="12" t="s">
        <v>660</v>
      </c>
      <c r="W60" s="12" t="s">
        <v>72</v>
      </c>
      <c r="X60" s="12" t="s">
        <v>72</v>
      </c>
      <c r="Y60" s="12" t="s">
        <v>543</v>
      </c>
      <c r="Z60" s="12"/>
      <c r="AA60" s="12"/>
    </row>
    <row r="61" ht="26.25" customHeight="1" spans="1:27">
      <c r="A61" s="6">
        <v>58</v>
      </c>
      <c r="B61" s="7" t="s">
        <v>661</v>
      </c>
      <c r="C61" s="7" t="s">
        <v>66</v>
      </c>
      <c r="D61" s="8" t="s">
        <v>525</v>
      </c>
      <c r="E61" s="9" t="s">
        <v>76</v>
      </c>
      <c r="F61" s="7" t="s">
        <v>134</v>
      </c>
      <c r="G61" s="7" t="s">
        <v>300</v>
      </c>
      <c r="H61" s="6">
        <v>2</v>
      </c>
      <c r="I61" s="6">
        <f t="shared" si="10"/>
        <v>10.44</v>
      </c>
      <c r="J61" s="6">
        <v>5</v>
      </c>
      <c r="K61" s="6"/>
      <c r="L61" s="6">
        <v>2</v>
      </c>
      <c r="M61" s="6"/>
      <c r="N61" s="34">
        <f t="shared" si="1"/>
        <v>19.44</v>
      </c>
      <c r="O61" s="6"/>
      <c r="P61" s="6"/>
      <c r="Q61" s="34">
        <f t="shared" si="2"/>
        <v>0</v>
      </c>
      <c r="R61" s="11">
        <f t="shared" si="3"/>
        <v>19.44</v>
      </c>
      <c r="S61" s="12"/>
      <c r="T61" s="12"/>
      <c r="U61" s="12">
        <v>2.61</v>
      </c>
      <c r="V61" s="12" t="s">
        <v>662</v>
      </c>
      <c r="W61" s="12" t="s">
        <v>72</v>
      </c>
      <c r="X61" s="12" t="s">
        <v>663</v>
      </c>
      <c r="Y61" s="12" t="s">
        <v>72</v>
      </c>
      <c r="Z61" s="12"/>
      <c r="AA61" s="12"/>
    </row>
    <row r="62" ht="26.25" customHeight="1" spans="1:27">
      <c r="A62" s="6">
        <v>59</v>
      </c>
      <c r="B62" s="7" t="s">
        <v>664</v>
      </c>
      <c r="C62" s="7" t="s">
        <v>66</v>
      </c>
      <c r="D62" s="8" t="s">
        <v>88</v>
      </c>
      <c r="E62" s="9" t="s">
        <v>76</v>
      </c>
      <c r="F62" s="7" t="s">
        <v>69</v>
      </c>
      <c r="G62" s="7" t="s">
        <v>300</v>
      </c>
      <c r="H62" s="6">
        <v>2</v>
      </c>
      <c r="I62" s="6">
        <f t="shared" si="10"/>
        <v>11.68</v>
      </c>
      <c r="J62" s="6">
        <v>2</v>
      </c>
      <c r="K62" s="6"/>
      <c r="L62" s="6"/>
      <c r="M62" s="6"/>
      <c r="N62" s="34">
        <f t="shared" si="1"/>
        <v>15.68</v>
      </c>
      <c r="O62" s="6"/>
      <c r="P62" s="6"/>
      <c r="Q62" s="34">
        <f t="shared" si="2"/>
        <v>0</v>
      </c>
      <c r="R62" s="11">
        <f t="shared" si="3"/>
        <v>15.68</v>
      </c>
      <c r="S62" s="12"/>
      <c r="T62" s="12" t="s">
        <v>516</v>
      </c>
      <c r="U62" s="12">
        <v>2.92</v>
      </c>
      <c r="V62" s="12" t="s">
        <v>103</v>
      </c>
      <c r="W62" s="12" t="s">
        <v>72</v>
      </c>
      <c r="X62" s="12" t="s">
        <v>72</v>
      </c>
      <c r="Y62" s="12" t="s">
        <v>72</v>
      </c>
      <c r="Z62" s="12"/>
      <c r="AA62" s="12"/>
    </row>
    <row r="63" ht="26.25" customHeight="1" spans="1:27">
      <c r="A63" s="6">
        <v>60</v>
      </c>
      <c r="B63" s="7" t="s">
        <v>665</v>
      </c>
      <c r="C63" s="7" t="s">
        <v>66</v>
      </c>
      <c r="D63" s="8" t="s">
        <v>666</v>
      </c>
      <c r="E63" s="9" t="s">
        <v>76</v>
      </c>
      <c r="F63" s="7" t="s">
        <v>322</v>
      </c>
      <c r="G63" s="7" t="s">
        <v>300</v>
      </c>
      <c r="H63" s="6">
        <v>2</v>
      </c>
      <c r="I63" s="6">
        <f t="shared" si="10"/>
        <v>13.88</v>
      </c>
      <c r="J63" s="6">
        <v>2</v>
      </c>
      <c r="K63" s="6"/>
      <c r="L63" s="6"/>
      <c r="M63" s="6">
        <v>4</v>
      </c>
      <c r="N63" s="34">
        <f t="shared" si="1"/>
        <v>21.88</v>
      </c>
      <c r="O63" s="6"/>
      <c r="P63" s="6"/>
      <c r="Q63" s="34">
        <f t="shared" si="2"/>
        <v>0</v>
      </c>
      <c r="R63" s="11">
        <f t="shared" si="3"/>
        <v>21.88</v>
      </c>
      <c r="S63" s="12"/>
      <c r="T63" s="12"/>
      <c r="U63" s="12">
        <v>3.47</v>
      </c>
      <c r="V63" s="12" t="s">
        <v>340</v>
      </c>
      <c r="W63" s="12" t="s">
        <v>72</v>
      </c>
      <c r="X63" s="12" t="s">
        <v>72</v>
      </c>
      <c r="Y63" s="12" t="s">
        <v>667</v>
      </c>
      <c r="Z63" s="12"/>
      <c r="AA63" s="12"/>
    </row>
    <row r="64" ht="26.25" customHeight="1" spans="1:27">
      <c r="A64" s="6">
        <v>61</v>
      </c>
      <c r="B64" s="7" t="s">
        <v>668</v>
      </c>
      <c r="C64" s="7" t="s">
        <v>66</v>
      </c>
      <c r="D64" s="8" t="s">
        <v>188</v>
      </c>
      <c r="E64" s="9" t="s">
        <v>76</v>
      </c>
      <c r="F64" s="7" t="s">
        <v>106</v>
      </c>
      <c r="G64" s="7" t="s">
        <v>325</v>
      </c>
      <c r="H64" s="6">
        <v>3</v>
      </c>
      <c r="I64" s="6">
        <f t="shared" si="10"/>
        <v>13.6</v>
      </c>
      <c r="J64" s="6">
        <v>2</v>
      </c>
      <c r="K64" s="6"/>
      <c r="L64" s="6"/>
      <c r="M64" s="6">
        <v>4</v>
      </c>
      <c r="N64" s="34">
        <f t="shared" si="1"/>
        <v>22.6</v>
      </c>
      <c r="O64" s="6"/>
      <c r="P64" s="6"/>
      <c r="Q64" s="34">
        <f t="shared" si="2"/>
        <v>0</v>
      </c>
      <c r="R64" s="11">
        <f t="shared" si="3"/>
        <v>22.6</v>
      </c>
      <c r="S64" s="12"/>
      <c r="T64" s="12">
        <v>211</v>
      </c>
      <c r="U64" s="12">
        <v>3.4</v>
      </c>
      <c r="V64" s="12" t="s">
        <v>92</v>
      </c>
      <c r="W64" s="12" t="s">
        <v>72</v>
      </c>
      <c r="X64" s="12" t="s">
        <v>72</v>
      </c>
      <c r="Y64" s="12" t="s">
        <v>629</v>
      </c>
      <c r="Z64" s="12"/>
      <c r="AA64" s="12"/>
    </row>
    <row r="65" ht="26.25" customHeight="1" spans="1:27">
      <c r="A65" s="6">
        <v>62</v>
      </c>
      <c r="B65" s="7" t="s">
        <v>669</v>
      </c>
      <c r="C65" s="7" t="s">
        <v>436</v>
      </c>
      <c r="D65" s="8" t="s">
        <v>113</v>
      </c>
      <c r="E65" s="9" t="s">
        <v>76</v>
      </c>
      <c r="F65" s="7" t="s">
        <v>244</v>
      </c>
      <c r="G65" s="7" t="s">
        <v>325</v>
      </c>
      <c r="H65" s="6">
        <v>2</v>
      </c>
      <c r="I65" s="6">
        <f t="shared" si="10"/>
        <v>10.76</v>
      </c>
      <c r="J65" s="6">
        <v>2</v>
      </c>
      <c r="K65" s="6">
        <v>2</v>
      </c>
      <c r="L65" s="6">
        <v>2</v>
      </c>
      <c r="M65" s="6">
        <v>5</v>
      </c>
      <c r="N65" s="34">
        <f t="shared" si="1"/>
        <v>23.76</v>
      </c>
      <c r="O65" s="6"/>
      <c r="P65" s="6"/>
      <c r="Q65" s="34">
        <f t="shared" si="2"/>
        <v>0</v>
      </c>
      <c r="R65" s="11">
        <f t="shared" si="3"/>
        <v>23.76</v>
      </c>
      <c r="S65" s="12"/>
      <c r="T65" s="12"/>
      <c r="U65" s="12">
        <v>2.69</v>
      </c>
      <c r="V65" s="12" t="s">
        <v>670</v>
      </c>
      <c r="W65" s="12" t="s">
        <v>125</v>
      </c>
      <c r="X65" s="12" t="s">
        <v>671</v>
      </c>
      <c r="Y65" s="12" t="s">
        <v>511</v>
      </c>
      <c r="Z65" s="12"/>
      <c r="AA65" s="12"/>
    </row>
    <row r="66" ht="26.25" customHeight="1" spans="1:27">
      <c r="A66" s="6">
        <v>63</v>
      </c>
      <c r="B66" s="7" t="s">
        <v>672</v>
      </c>
      <c r="C66" s="7" t="s">
        <v>436</v>
      </c>
      <c r="D66" s="8" t="s">
        <v>249</v>
      </c>
      <c r="E66" s="9" t="s">
        <v>76</v>
      </c>
      <c r="F66" s="7" t="s">
        <v>673</v>
      </c>
      <c r="G66" s="7" t="s">
        <v>325</v>
      </c>
      <c r="H66" s="6">
        <v>2</v>
      </c>
      <c r="I66" s="6">
        <f t="shared" si="10"/>
        <v>15.2</v>
      </c>
      <c r="J66" s="6">
        <v>2</v>
      </c>
      <c r="K66" s="6"/>
      <c r="L66" s="6"/>
      <c r="M66" s="6"/>
      <c r="N66" s="34">
        <f t="shared" si="1"/>
        <v>19.2</v>
      </c>
      <c r="O66" s="6"/>
      <c r="P66" s="6"/>
      <c r="Q66" s="34">
        <f t="shared" si="2"/>
        <v>0</v>
      </c>
      <c r="R66" s="11">
        <f t="shared" si="3"/>
        <v>19.2</v>
      </c>
      <c r="S66" s="12"/>
      <c r="T66" s="12"/>
      <c r="U66" s="12">
        <v>3.8</v>
      </c>
      <c r="V66" s="12" t="s">
        <v>670</v>
      </c>
      <c r="W66" s="12" t="s">
        <v>72</v>
      </c>
      <c r="X66" s="12" t="s">
        <v>72</v>
      </c>
      <c r="Y66" s="12" t="s">
        <v>72</v>
      </c>
      <c r="Z66" s="12"/>
      <c r="AA66" s="12"/>
    </row>
    <row r="67" ht="26.25" customHeight="1" spans="1:27">
      <c r="A67" s="6">
        <v>64</v>
      </c>
      <c r="B67" s="7" t="s">
        <v>674</v>
      </c>
      <c r="C67" s="7" t="s">
        <v>436</v>
      </c>
      <c r="D67" s="8" t="s">
        <v>230</v>
      </c>
      <c r="E67" s="9" t="s">
        <v>76</v>
      </c>
      <c r="F67" s="7" t="s">
        <v>138</v>
      </c>
      <c r="G67" s="7" t="s">
        <v>325</v>
      </c>
      <c r="H67" s="6">
        <v>3</v>
      </c>
      <c r="I67" s="6">
        <f>U67/5</f>
        <v>14.78</v>
      </c>
      <c r="J67" s="6">
        <v>5</v>
      </c>
      <c r="K67" s="6"/>
      <c r="L67" s="6"/>
      <c r="M67" s="6"/>
      <c r="N67" s="34">
        <f t="shared" si="1"/>
        <v>22.78</v>
      </c>
      <c r="O67" s="6"/>
      <c r="P67" s="6"/>
      <c r="Q67" s="34">
        <f t="shared" si="2"/>
        <v>0</v>
      </c>
      <c r="R67" s="11">
        <f t="shared" si="3"/>
        <v>22.78</v>
      </c>
      <c r="S67" s="12"/>
      <c r="T67" s="12">
        <v>211</v>
      </c>
      <c r="U67" s="12">
        <v>73.9</v>
      </c>
      <c r="V67" s="12" t="s">
        <v>517</v>
      </c>
      <c r="W67" s="12" t="s">
        <v>72</v>
      </c>
      <c r="X67" s="12" t="s">
        <v>72</v>
      </c>
      <c r="Y67" s="12" t="s">
        <v>72</v>
      </c>
      <c r="Z67" s="12"/>
      <c r="AA67" s="12"/>
    </row>
    <row r="68" ht="26.25" customHeight="1" spans="1:27">
      <c r="A68" s="6">
        <v>65</v>
      </c>
      <c r="B68" s="7" t="s">
        <v>675</v>
      </c>
      <c r="C68" s="7" t="s">
        <v>66</v>
      </c>
      <c r="D68" s="8" t="s">
        <v>422</v>
      </c>
      <c r="E68" s="9" t="s">
        <v>76</v>
      </c>
      <c r="F68" s="7" t="s">
        <v>676</v>
      </c>
      <c r="G68" s="7" t="s">
        <v>325</v>
      </c>
      <c r="H68" s="6">
        <v>2</v>
      </c>
      <c r="I68" s="25">
        <f>U68/10</f>
        <v>15.4</v>
      </c>
      <c r="J68" s="6">
        <v>2</v>
      </c>
      <c r="K68" s="6"/>
      <c r="L68" s="6"/>
      <c r="M68" s="6"/>
      <c r="N68" s="34">
        <f t="shared" ref="N68:N131" si="11">SUM(H68:M68)</f>
        <v>19.4</v>
      </c>
      <c r="O68" s="6"/>
      <c r="P68" s="6"/>
      <c r="Q68" s="34">
        <f t="shared" ref="Q68:Q131" si="12">SUM(O68:P68)</f>
        <v>0</v>
      </c>
      <c r="R68" s="11">
        <f t="shared" si="3"/>
        <v>19.4</v>
      </c>
      <c r="S68" s="12" t="s">
        <v>677</v>
      </c>
      <c r="T68" s="25"/>
      <c r="U68" s="25">
        <v>154</v>
      </c>
      <c r="V68" s="12" t="s">
        <v>78</v>
      </c>
      <c r="W68" s="12" t="s">
        <v>72</v>
      </c>
      <c r="X68" s="12" t="s">
        <v>72</v>
      </c>
      <c r="Y68" s="12" t="s">
        <v>72</v>
      </c>
      <c r="Z68" s="12"/>
      <c r="AA68" s="12"/>
    </row>
    <row r="69" ht="26.25" customHeight="1" spans="1:27">
      <c r="A69" s="6">
        <v>66</v>
      </c>
      <c r="B69" s="7" t="s">
        <v>678</v>
      </c>
      <c r="C69" s="7" t="s">
        <v>436</v>
      </c>
      <c r="D69" s="8" t="s">
        <v>105</v>
      </c>
      <c r="E69" s="9" t="s">
        <v>76</v>
      </c>
      <c r="F69" s="7" t="s">
        <v>679</v>
      </c>
      <c r="G69" s="7" t="s">
        <v>339</v>
      </c>
      <c r="H69" s="6">
        <v>3</v>
      </c>
      <c r="I69" s="6">
        <f t="shared" ref="I69:I81" si="13">U69*4</f>
        <v>11.92</v>
      </c>
      <c r="J69" s="6">
        <v>2</v>
      </c>
      <c r="K69" s="6"/>
      <c r="L69" s="6">
        <v>2</v>
      </c>
      <c r="M69" s="6"/>
      <c r="N69" s="34">
        <f t="shared" si="11"/>
        <v>18.92</v>
      </c>
      <c r="O69" s="6"/>
      <c r="P69" s="6"/>
      <c r="Q69" s="34">
        <f t="shared" si="12"/>
        <v>0</v>
      </c>
      <c r="R69" s="11">
        <f t="shared" si="3"/>
        <v>18.92</v>
      </c>
      <c r="S69" s="12"/>
      <c r="T69" s="12">
        <v>211</v>
      </c>
      <c r="U69" s="12">
        <v>2.98</v>
      </c>
      <c r="V69" s="12" t="s">
        <v>242</v>
      </c>
      <c r="W69" s="12" t="s">
        <v>72</v>
      </c>
      <c r="X69" s="12" t="s">
        <v>680</v>
      </c>
      <c r="Y69" s="12" t="s">
        <v>72</v>
      </c>
      <c r="Z69" s="12"/>
      <c r="AA69" s="12"/>
    </row>
    <row r="70" ht="26.25" customHeight="1" spans="1:27">
      <c r="A70" s="6">
        <v>67</v>
      </c>
      <c r="B70" s="7" t="s">
        <v>681</v>
      </c>
      <c r="C70" s="7" t="s">
        <v>66</v>
      </c>
      <c r="D70" s="8" t="s">
        <v>88</v>
      </c>
      <c r="E70" s="9" t="s">
        <v>76</v>
      </c>
      <c r="F70" s="7" t="s">
        <v>682</v>
      </c>
      <c r="G70" s="7" t="s">
        <v>339</v>
      </c>
      <c r="H70" s="6">
        <v>2</v>
      </c>
      <c r="I70" s="6">
        <f t="shared" si="13"/>
        <v>13.2</v>
      </c>
      <c r="J70" s="6">
        <v>2</v>
      </c>
      <c r="K70" s="6"/>
      <c r="L70" s="6"/>
      <c r="M70" s="6">
        <v>5</v>
      </c>
      <c r="N70" s="34">
        <f t="shared" si="11"/>
        <v>22.2</v>
      </c>
      <c r="O70" s="6"/>
      <c r="P70" s="6"/>
      <c r="Q70" s="34">
        <f t="shared" si="12"/>
        <v>0</v>
      </c>
      <c r="R70" s="11">
        <f t="shared" si="3"/>
        <v>22.2</v>
      </c>
      <c r="S70" s="12"/>
      <c r="T70" s="12"/>
      <c r="U70" s="12">
        <v>3.3</v>
      </c>
      <c r="V70" s="12" t="s">
        <v>225</v>
      </c>
      <c r="W70" s="12" t="s">
        <v>72</v>
      </c>
      <c r="X70" s="12" t="s">
        <v>72</v>
      </c>
      <c r="Y70" s="12" t="s">
        <v>683</v>
      </c>
      <c r="Z70" s="12"/>
      <c r="AA70" s="12"/>
    </row>
    <row r="71" ht="26.25" customHeight="1" spans="1:27">
      <c r="A71" s="6">
        <v>68</v>
      </c>
      <c r="B71" s="7" t="s">
        <v>684</v>
      </c>
      <c r="C71" s="7" t="s">
        <v>66</v>
      </c>
      <c r="D71" s="8" t="s">
        <v>224</v>
      </c>
      <c r="E71" s="9" t="s">
        <v>76</v>
      </c>
      <c r="F71" s="7" t="s">
        <v>584</v>
      </c>
      <c r="G71" s="7" t="s">
        <v>339</v>
      </c>
      <c r="H71" s="6">
        <v>2</v>
      </c>
      <c r="I71" s="6">
        <f t="shared" si="13"/>
        <v>12.36</v>
      </c>
      <c r="J71" s="6">
        <v>2</v>
      </c>
      <c r="K71" s="6"/>
      <c r="L71" s="6"/>
      <c r="M71" s="6"/>
      <c r="N71" s="34">
        <f t="shared" si="11"/>
        <v>16.36</v>
      </c>
      <c r="O71" s="6"/>
      <c r="P71" s="6"/>
      <c r="Q71" s="34">
        <f t="shared" si="12"/>
        <v>0</v>
      </c>
      <c r="R71" s="11">
        <f t="shared" si="3"/>
        <v>16.36</v>
      </c>
      <c r="S71" s="12"/>
      <c r="T71" s="12"/>
      <c r="U71" s="12">
        <v>3.09</v>
      </c>
      <c r="V71" s="12" t="s">
        <v>78</v>
      </c>
      <c r="W71" s="12" t="s">
        <v>72</v>
      </c>
      <c r="X71" s="12" t="s">
        <v>72</v>
      </c>
      <c r="Y71" s="12" t="s">
        <v>72</v>
      </c>
      <c r="Z71" s="12"/>
      <c r="AA71" s="12"/>
    </row>
    <row r="72" ht="26.25" customHeight="1" spans="1:27">
      <c r="A72" s="6">
        <v>69</v>
      </c>
      <c r="B72" s="7" t="s">
        <v>685</v>
      </c>
      <c r="C72" s="7" t="s">
        <v>66</v>
      </c>
      <c r="D72" s="8" t="s">
        <v>117</v>
      </c>
      <c r="E72" s="9" t="s">
        <v>76</v>
      </c>
      <c r="F72" s="7" t="s">
        <v>686</v>
      </c>
      <c r="G72" s="7" t="s">
        <v>339</v>
      </c>
      <c r="H72" s="6">
        <v>2</v>
      </c>
      <c r="I72" s="6">
        <f t="shared" si="13"/>
        <v>14</v>
      </c>
      <c r="J72" s="6">
        <v>4</v>
      </c>
      <c r="K72" s="6"/>
      <c r="L72" s="6">
        <v>5</v>
      </c>
      <c r="M72" s="6">
        <v>4</v>
      </c>
      <c r="N72" s="34">
        <f t="shared" si="11"/>
        <v>29</v>
      </c>
      <c r="O72" s="6"/>
      <c r="P72" s="6"/>
      <c r="Q72" s="34">
        <f t="shared" si="12"/>
        <v>0</v>
      </c>
      <c r="R72" s="11">
        <f t="shared" si="3"/>
        <v>29</v>
      </c>
      <c r="S72" s="12"/>
      <c r="T72" s="12"/>
      <c r="U72" s="12">
        <v>3.5</v>
      </c>
      <c r="V72" s="12" t="s">
        <v>687</v>
      </c>
      <c r="W72" s="12" t="s">
        <v>72</v>
      </c>
      <c r="X72" s="12" t="s">
        <v>688</v>
      </c>
      <c r="Y72" s="12" t="s">
        <v>629</v>
      </c>
      <c r="Z72" s="12"/>
      <c r="AA72" s="12"/>
    </row>
    <row r="73" ht="26.25" customHeight="1" spans="1:27">
      <c r="A73" s="6">
        <v>70</v>
      </c>
      <c r="B73" s="7" t="s">
        <v>689</v>
      </c>
      <c r="C73" s="7" t="s">
        <v>66</v>
      </c>
      <c r="D73" s="8" t="s">
        <v>318</v>
      </c>
      <c r="E73" s="9" t="s">
        <v>76</v>
      </c>
      <c r="F73" s="7" t="s">
        <v>69</v>
      </c>
      <c r="G73" s="7" t="s">
        <v>339</v>
      </c>
      <c r="H73" s="6">
        <v>2</v>
      </c>
      <c r="I73" s="6">
        <f t="shared" si="13"/>
        <v>12</v>
      </c>
      <c r="J73" s="6">
        <v>2</v>
      </c>
      <c r="K73" s="6"/>
      <c r="L73" s="6">
        <v>2</v>
      </c>
      <c r="M73" s="6">
        <v>2</v>
      </c>
      <c r="N73" s="34">
        <f t="shared" si="11"/>
        <v>20</v>
      </c>
      <c r="O73" s="6"/>
      <c r="P73" s="6"/>
      <c r="Q73" s="34">
        <f t="shared" si="12"/>
        <v>0</v>
      </c>
      <c r="R73" s="11">
        <f t="shared" si="3"/>
        <v>20</v>
      </c>
      <c r="S73" s="12"/>
      <c r="T73" s="12" t="s">
        <v>516</v>
      </c>
      <c r="U73" s="12">
        <v>3</v>
      </c>
      <c r="V73" s="12" t="s">
        <v>331</v>
      </c>
      <c r="W73" s="12" t="s">
        <v>72</v>
      </c>
      <c r="X73" s="12" t="s">
        <v>690</v>
      </c>
      <c r="Y73" s="12" t="s">
        <v>543</v>
      </c>
      <c r="Z73" s="12"/>
      <c r="AA73" s="12"/>
    </row>
    <row r="74" ht="26.25" customHeight="1" spans="1:27">
      <c r="A74" s="6">
        <v>71</v>
      </c>
      <c r="B74" s="7" t="s">
        <v>691</v>
      </c>
      <c r="C74" s="7" t="s">
        <v>436</v>
      </c>
      <c r="D74" s="8" t="s">
        <v>88</v>
      </c>
      <c r="E74" s="9" t="s">
        <v>76</v>
      </c>
      <c r="F74" s="7" t="s">
        <v>69</v>
      </c>
      <c r="G74" s="7" t="s">
        <v>348</v>
      </c>
      <c r="H74" s="6">
        <v>2</v>
      </c>
      <c r="I74" s="6">
        <f t="shared" si="13"/>
        <v>10.48</v>
      </c>
      <c r="J74" s="6">
        <v>4</v>
      </c>
      <c r="K74" s="6"/>
      <c r="L74" s="6">
        <v>2</v>
      </c>
      <c r="M74" s="6">
        <v>2</v>
      </c>
      <c r="N74" s="34">
        <f t="shared" si="11"/>
        <v>20.48</v>
      </c>
      <c r="O74" s="6"/>
      <c r="P74" s="6"/>
      <c r="Q74" s="34">
        <f t="shared" si="12"/>
        <v>0</v>
      </c>
      <c r="R74" s="11">
        <f t="shared" si="3"/>
        <v>20.48</v>
      </c>
      <c r="S74" s="12"/>
      <c r="T74" s="12" t="s">
        <v>516</v>
      </c>
      <c r="U74" s="12">
        <v>2.62</v>
      </c>
      <c r="V74" s="12" t="s">
        <v>199</v>
      </c>
      <c r="W74" s="12" t="s">
        <v>72</v>
      </c>
      <c r="X74" s="12" t="s">
        <v>692</v>
      </c>
      <c r="Y74" s="12" t="s">
        <v>543</v>
      </c>
      <c r="Z74" s="12"/>
      <c r="AA74" s="12"/>
    </row>
    <row r="75" ht="26.25" customHeight="1" spans="1:27">
      <c r="A75" s="6">
        <v>72</v>
      </c>
      <c r="B75" s="7" t="s">
        <v>693</v>
      </c>
      <c r="C75" s="7" t="s">
        <v>66</v>
      </c>
      <c r="D75" s="8" t="s">
        <v>464</v>
      </c>
      <c r="E75" s="9" t="s">
        <v>68</v>
      </c>
      <c r="F75" s="7" t="s">
        <v>694</v>
      </c>
      <c r="G75" s="7" t="s">
        <v>348</v>
      </c>
      <c r="H75" s="6">
        <v>2</v>
      </c>
      <c r="I75" s="6">
        <f t="shared" si="13"/>
        <v>16</v>
      </c>
      <c r="J75" s="6">
        <v>5</v>
      </c>
      <c r="K75" s="6"/>
      <c r="L75" s="6"/>
      <c r="M75" s="6"/>
      <c r="N75" s="34">
        <f t="shared" si="11"/>
        <v>23</v>
      </c>
      <c r="O75" s="6"/>
      <c r="P75" s="6"/>
      <c r="Q75" s="34">
        <f t="shared" si="12"/>
        <v>0</v>
      </c>
      <c r="R75" s="11">
        <f>(N75+Q75)/70*50</f>
        <v>16.4285714285714</v>
      </c>
      <c r="S75" s="12"/>
      <c r="T75" s="12"/>
      <c r="U75" s="12">
        <v>4</v>
      </c>
      <c r="V75" s="12" t="s">
        <v>695</v>
      </c>
      <c r="W75" s="12" t="s">
        <v>72</v>
      </c>
      <c r="X75" s="12" t="s">
        <v>72</v>
      </c>
      <c r="Y75" s="12" t="s">
        <v>72</v>
      </c>
      <c r="Z75" s="12" t="s">
        <v>72</v>
      </c>
      <c r="AA75" s="12" t="s">
        <v>696</v>
      </c>
    </row>
    <row r="76" ht="26.25" customHeight="1" spans="1:27">
      <c r="A76" s="6">
        <v>73</v>
      </c>
      <c r="B76" s="7" t="s">
        <v>697</v>
      </c>
      <c r="C76" s="7" t="s">
        <v>66</v>
      </c>
      <c r="D76" s="8" t="s">
        <v>80</v>
      </c>
      <c r="E76" s="9" t="s">
        <v>76</v>
      </c>
      <c r="F76" s="7" t="s">
        <v>69</v>
      </c>
      <c r="G76" s="7" t="s">
        <v>348</v>
      </c>
      <c r="H76" s="6">
        <v>2</v>
      </c>
      <c r="I76" s="6">
        <f t="shared" si="13"/>
        <v>11</v>
      </c>
      <c r="J76" s="6">
        <v>4</v>
      </c>
      <c r="K76" s="6"/>
      <c r="L76" s="6">
        <v>2</v>
      </c>
      <c r="M76" s="6"/>
      <c r="N76" s="34">
        <f t="shared" si="11"/>
        <v>19</v>
      </c>
      <c r="O76" s="6"/>
      <c r="P76" s="6"/>
      <c r="Q76" s="34">
        <f t="shared" si="12"/>
        <v>0</v>
      </c>
      <c r="R76" s="11">
        <f>N76+Q76</f>
        <v>19</v>
      </c>
      <c r="S76" s="12"/>
      <c r="T76" s="12" t="s">
        <v>516</v>
      </c>
      <c r="U76" s="12">
        <v>2.75</v>
      </c>
      <c r="V76" s="12" t="s">
        <v>343</v>
      </c>
      <c r="W76" s="12" t="s">
        <v>72</v>
      </c>
      <c r="X76" s="12" t="s">
        <v>698</v>
      </c>
      <c r="Y76" s="12" t="s">
        <v>72</v>
      </c>
      <c r="Z76" s="12"/>
      <c r="AA76" s="12"/>
    </row>
    <row r="77" ht="26.25" customHeight="1" spans="1:27">
      <c r="A77" s="6">
        <v>74</v>
      </c>
      <c r="B77" s="7" t="s">
        <v>699</v>
      </c>
      <c r="C77" s="7" t="s">
        <v>66</v>
      </c>
      <c r="D77" s="8" t="s">
        <v>101</v>
      </c>
      <c r="E77" s="9" t="s">
        <v>76</v>
      </c>
      <c r="F77" s="7" t="s">
        <v>69</v>
      </c>
      <c r="G77" s="7" t="s">
        <v>348</v>
      </c>
      <c r="H77" s="6">
        <v>2</v>
      </c>
      <c r="I77" s="6">
        <f t="shared" si="13"/>
        <v>9</v>
      </c>
      <c r="J77" s="6">
        <v>4</v>
      </c>
      <c r="K77" s="6"/>
      <c r="L77" s="6"/>
      <c r="M77" s="6"/>
      <c r="N77" s="34">
        <f t="shared" si="11"/>
        <v>15</v>
      </c>
      <c r="O77" s="6"/>
      <c r="P77" s="6"/>
      <c r="Q77" s="34">
        <f t="shared" si="12"/>
        <v>0</v>
      </c>
      <c r="R77" s="11">
        <f>N77+Q77</f>
        <v>15</v>
      </c>
      <c r="S77" s="12"/>
      <c r="T77" s="12" t="s">
        <v>516</v>
      </c>
      <c r="U77" s="12">
        <v>2.25</v>
      </c>
      <c r="V77" s="12" t="s">
        <v>430</v>
      </c>
      <c r="W77" s="12" t="s">
        <v>72</v>
      </c>
      <c r="X77" s="12" t="s">
        <v>72</v>
      </c>
      <c r="Y77" s="12" t="s">
        <v>72</v>
      </c>
      <c r="Z77" s="12"/>
      <c r="AA77" s="12"/>
    </row>
    <row r="78" ht="26.25" customHeight="1" spans="1:27">
      <c r="A78" s="6">
        <v>75</v>
      </c>
      <c r="B78" s="7" t="s">
        <v>700</v>
      </c>
      <c r="C78" s="7" t="s">
        <v>66</v>
      </c>
      <c r="D78" s="8" t="s">
        <v>188</v>
      </c>
      <c r="E78" s="9" t="s">
        <v>76</v>
      </c>
      <c r="F78" s="7" t="s">
        <v>69</v>
      </c>
      <c r="G78" s="7" t="s">
        <v>348</v>
      </c>
      <c r="H78" s="6">
        <v>2</v>
      </c>
      <c r="I78" s="6">
        <f t="shared" si="13"/>
        <v>11.88</v>
      </c>
      <c r="J78" s="6">
        <v>5</v>
      </c>
      <c r="K78" s="6"/>
      <c r="L78" s="6"/>
      <c r="M78" s="6">
        <v>2</v>
      </c>
      <c r="N78" s="34">
        <f t="shared" si="11"/>
        <v>20.88</v>
      </c>
      <c r="O78" s="6"/>
      <c r="P78" s="6"/>
      <c r="Q78" s="34">
        <f t="shared" si="12"/>
        <v>0</v>
      </c>
      <c r="R78" s="11">
        <f>N78+Q78</f>
        <v>20.88</v>
      </c>
      <c r="S78" s="12"/>
      <c r="T78" s="12" t="s">
        <v>516</v>
      </c>
      <c r="U78" s="12">
        <v>2.97</v>
      </c>
      <c r="V78" s="12" t="s">
        <v>195</v>
      </c>
      <c r="W78" s="12" t="s">
        <v>72</v>
      </c>
      <c r="X78" s="12" t="s">
        <v>72</v>
      </c>
      <c r="Y78" s="12" t="s">
        <v>543</v>
      </c>
      <c r="Z78" s="12"/>
      <c r="AA78" s="12"/>
    </row>
    <row r="79" ht="26.25" customHeight="1" spans="1:27">
      <c r="A79" s="6">
        <v>76</v>
      </c>
      <c r="B79" s="7" t="s">
        <v>701</v>
      </c>
      <c r="C79" s="7" t="s">
        <v>66</v>
      </c>
      <c r="D79" s="8" t="s">
        <v>284</v>
      </c>
      <c r="E79" s="9" t="s">
        <v>76</v>
      </c>
      <c r="F79" s="7" t="s">
        <v>85</v>
      </c>
      <c r="G79" s="7" t="s">
        <v>382</v>
      </c>
      <c r="H79" s="6">
        <v>2</v>
      </c>
      <c r="I79" s="6">
        <f t="shared" si="13"/>
        <v>14.84</v>
      </c>
      <c r="J79" s="6">
        <v>2</v>
      </c>
      <c r="K79" s="6"/>
      <c r="L79" s="6">
        <v>5</v>
      </c>
      <c r="M79" s="6">
        <v>4</v>
      </c>
      <c r="N79" s="34">
        <f t="shared" si="11"/>
        <v>27.84</v>
      </c>
      <c r="O79" s="6"/>
      <c r="P79" s="6"/>
      <c r="Q79" s="34">
        <f t="shared" si="12"/>
        <v>0</v>
      </c>
      <c r="R79" s="11">
        <f>N79+Q79</f>
        <v>27.84</v>
      </c>
      <c r="S79" s="12"/>
      <c r="T79" s="12" t="s">
        <v>516</v>
      </c>
      <c r="U79" s="12">
        <v>3.71</v>
      </c>
      <c r="V79" s="12" t="s">
        <v>670</v>
      </c>
      <c r="W79" s="12" t="s">
        <v>72</v>
      </c>
      <c r="X79" s="12" t="s">
        <v>575</v>
      </c>
      <c r="Y79" s="12" t="s">
        <v>629</v>
      </c>
      <c r="Z79" s="12"/>
      <c r="AA79" s="12"/>
    </row>
    <row r="80" ht="26.25" customHeight="1" spans="1:27">
      <c r="A80" s="6">
        <v>77</v>
      </c>
      <c r="B80" s="7" t="s">
        <v>702</v>
      </c>
      <c r="C80" s="7" t="s">
        <v>66</v>
      </c>
      <c r="D80" s="8" t="s">
        <v>91</v>
      </c>
      <c r="E80" s="9" t="s">
        <v>76</v>
      </c>
      <c r="F80" s="7" t="s">
        <v>98</v>
      </c>
      <c r="G80" s="7" t="s">
        <v>382</v>
      </c>
      <c r="H80" s="6">
        <v>2</v>
      </c>
      <c r="I80" s="6">
        <f t="shared" si="13"/>
        <v>9.16</v>
      </c>
      <c r="J80" s="6">
        <v>3</v>
      </c>
      <c r="K80" s="6"/>
      <c r="L80" s="6">
        <v>2</v>
      </c>
      <c r="M80" s="6"/>
      <c r="N80" s="34">
        <f t="shared" si="11"/>
        <v>16.16</v>
      </c>
      <c r="O80" s="6"/>
      <c r="P80" s="6"/>
      <c r="Q80" s="34">
        <f t="shared" si="12"/>
        <v>0</v>
      </c>
      <c r="R80" s="11">
        <f>N80+Q80</f>
        <v>16.16</v>
      </c>
      <c r="S80" s="12"/>
      <c r="T80" s="12" t="s">
        <v>516</v>
      </c>
      <c r="U80" s="12">
        <v>2.29</v>
      </c>
      <c r="V80" s="12" t="s">
        <v>319</v>
      </c>
      <c r="W80" s="12" t="s">
        <v>72</v>
      </c>
      <c r="X80" s="12" t="s">
        <v>703</v>
      </c>
      <c r="Y80" s="12" t="s">
        <v>72</v>
      </c>
      <c r="Z80" s="12"/>
      <c r="AA80" s="12"/>
    </row>
    <row r="81" ht="26.25" customHeight="1" spans="1:27">
      <c r="A81" s="6">
        <v>78</v>
      </c>
      <c r="B81" s="7" t="s">
        <v>308</v>
      </c>
      <c r="C81" s="7" t="s">
        <v>66</v>
      </c>
      <c r="D81" s="8" t="s">
        <v>149</v>
      </c>
      <c r="E81" s="9" t="s">
        <v>68</v>
      </c>
      <c r="F81" s="7" t="s">
        <v>704</v>
      </c>
      <c r="G81" s="7" t="s">
        <v>705</v>
      </c>
      <c r="H81" s="6">
        <v>2</v>
      </c>
      <c r="I81" s="6">
        <f t="shared" si="13"/>
        <v>13.36</v>
      </c>
      <c r="J81" s="6">
        <v>5</v>
      </c>
      <c r="K81" s="6"/>
      <c r="L81" s="6">
        <v>5</v>
      </c>
      <c r="M81" s="6">
        <v>4</v>
      </c>
      <c r="N81" s="34">
        <f t="shared" si="11"/>
        <v>29.36</v>
      </c>
      <c r="O81" s="6"/>
      <c r="P81" s="6">
        <v>7</v>
      </c>
      <c r="Q81" s="34">
        <f t="shared" si="12"/>
        <v>7</v>
      </c>
      <c r="R81" s="11">
        <f t="shared" ref="R81:R113" si="14">(N81+Q81)/70*50</f>
        <v>25.9714285714286</v>
      </c>
      <c r="S81" s="12"/>
      <c r="T81" s="13"/>
      <c r="U81" s="13">
        <v>3.34</v>
      </c>
      <c r="V81" s="12" t="s">
        <v>236</v>
      </c>
      <c r="W81" s="12" t="s">
        <v>72</v>
      </c>
      <c r="X81" s="12" t="s">
        <v>706</v>
      </c>
      <c r="Y81" s="12" t="s">
        <v>629</v>
      </c>
      <c r="Z81" s="12" t="s">
        <v>72</v>
      </c>
      <c r="AA81" s="12" t="s">
        <v>707</v>
      </c>
    </row>
    <row r="82" s="2" customFormat="1" ht="26.25" customHeight="1" spans="1:27">
      <c r="A82" s="6">
        <v>79</v>
      </c>
      <c r="B82" s="7" t="s">
        <v>708</v>
      </c>
      <c r="C82" s="7" t="s">
        <v>66</v>
      </c>
      <c r="D82" s="8" t="s">
        <v>234</v>
      </c>
      <c r="E82" s="9" t="s">
        <v>68</v>
      </c>
      <c r="F82" s="7" t="s">
        <v>709</v>
      </c>
      <c r="G82" s="7" t="s">
        <v>705</v>
      </c>
      <c r="H82" s="6">
        <v>2</v>
      </c>
      <c r="I82" s="6">
        <f t="shared" ref="I82:I89" si="15">U82*4</f>
        <v>14.8</v>
      </c>
      <c r="J82" s="6">
        <v>5</v>
      </c>
      <c r="K82" s="6"/>
      <c r="L82" s="6">
        <v>4</v>
      </c>
      <c r="M82" s="6">
        <v>2</v>
      </c>
      <c r="N82" s="34">
        <f t="shared" si="11"/>
        <v>27.8</v>
      </c>
      <c r="O82" s="6"/>
      <c r="P82" s="6"/>
      <c r="Q82" s="34">
        <f t="shared" si="12"/>
        <v>0</v>
      </c>
      <c r="R82" s="11">
        <f t="shared" si="14"/>
        <v>19.8571428571429</v>
      </c>
      <c r="S82" s="12"/>
      <c r="T82" s="12"/>
      <c r="U82" s="12">
        <v>3.7</v>
      </c>
      <c r="V82" s="12" t="s">
        <v>710</v>
      </c>
      <c r="W82" s="12" t="s">
        <v>72</v>
      </c>
      <c r="X82" s="12" t="s">
        <v>711</v>
      </c>
      <c r="Y82" s="12" t="s">
        <v>543</v>
      </c>
      <c r="Z82" s="12" t="s">
        <v>72</v>
      </c>
      <c r="AA82" s="12" t="s">
        <v>712</v>
      </c>
    </row>
    <row r="83" ht="26.25" customHeight="1" spans="1:27">
      <c r="A83" s="6">
        <v>80</v>
      </c>
      <c r="B83" s="7" t="s">
        <v>713</v>
      </c>
      <c r="C83" s="7" t="s">
        <v>436</v>
      </c>
      <c r="D83" s="8" t="s">
        <v>254</v>
      </c>
      <c r="E83" s="9" t="s">
        <v>68</v>
      </c>
      <c r="F83" s="7" t="s">
        <v>714</v>
      </c>
      <c r="G83" s="7" t="s">
        <v>705</v>
      </c>
      <c r="H83" s="6">
        <v>2</v>
      </c>
      <c r="I83" s="6">
        <f>U83/5</f>
        <v>11.8</v>
      </c>
      <c r="J83" s="6">
        <v>5</v>
      </c>
      <c r="K83" s="6"/>
      <c r="L83" s="6"/>
      <c r="M83" s="6">
        <v>2</v>
      </c>
      <c r="N83" s="34">
        <f t="shared" si="11"/>
        <v>20.8</v>
      </c>
      <c r="O83" s="6"/>
      <c r="P83" s="6"/>
      <c r="Q83" s="34">
        <f t="shared" si="12"/>
        <v>0</v>
      </c>
      <c r="R83" s="11">
        <f t="shared" si="14"/>
        <v>14.8571428571429</v>
      </c>
      <c r="S83" s="12"/>
      <c r="T83" s="12"/>
      <c r="U83" s="12">
        <v>59</v>
      </c>
      <c r="V83" s="12" t="s">
        <v>71</v>
      </c>
      <c r="W83" s="12" t="s">
        <v>72</v>
      </c>
      <c r="X83" s="12" t="s">
        <v>72</v>
      </c>
      <c r="Y83" s="12" t="s">
        <v>543</v>
      </c>
      <c r="Z83" s="12" t="s">
        <v>72</v>
      </c>
      <c r="AA83" s="12" t="s">
        <v>715</v>
      </c>
    </row>
    <row r="84" ht="26.25" customHeight="1" spans="1:27">
      <c r="A84" s="6">
        <v>81</v>
      </c>
      <c r="B84" s="7" t="s">
        <v>716</v>
      </c>
      <c r="C84" s="7" t="s">
        <v>436</v>
      </c>
      <c r="D84" s="8" t="s">
        <v>166</v>
      </c>
      <c r="E84" s="9" t="s">
        <v>68</v>
      </c>
      <c r="F84" s="7" t="s">
        <v>717</v>
      </c>
      <c r="G84" s="7" t="s">
        <v>705</v>
      </c>
      <c r="H84" s="6">
        <v>3</v>
      </c>
      <c r="I84" s="6">
        <f t="shared" si="15"/>
        <v>14.8</v>
      </c>
      <c r="J84" s="6">
        <v>6</v>
      </c>
      <c r="K84" s="6"/>
      <c r="L84" s="6">
        <v>5</v>
      </c>
      <c r="M84" s="6">
        <v>2</v>
      </c>
      <c r="N84" s="34">
        <f t="shared" si="11"/>
        <v>30.8</v>
      </c>
      <c r="O84" s="6"/>
      <c r="P84" s="6"/>
      <c r="Q84" s="34">
        <f t="shared" si="12"/>
        <v>0</v>
      </c>
      <c r="R84" s="11">
        <f t="shared" si="14"/>
        <v>22</v>
      </c>
      <c r="S84" s="12"/>
      <c r="T84" s="12">
        <v>211</v>
      </c>
      <c r="U84" s="12">
        <v>3.7</v>
      </c>
      <c r="V84" s="12" t="s">
        <v>493</v>
      </c>
      <c r="W84" s="12" t="s">
        <v>72</v>
      </c>
      <c r="X84" s="12" t="s">
        <v>718</v>
      </c>
      <c r="Y84" s="12" t="s">
        <v>543</v>
      </c>
      <c r="Z84" s="12" t="s">
        <v>72</v>
      </c>
      <c r="AA84" s="12" t="s">
        <v>719</v>
      </c>
    </row>
    <row r="85" ht="26.25" customHeight="1" spans="1:27">
      <c r="A85" s="6">
        <v>82</v>
      </c>
      <c r="B85" s="7" t="s">
        <v>720</v>
      </c>
      <c r="C85" s="7" t="s">
        <v>436</v>
      </c>
      <c r="D85" s="8" t="s">
        <v>193</v>
      </c>
      <c r="E85" s="9" t="s">
        <v>68</v>
      </c>
      <c r="F85" s="7" t="s">
        <v>721</v>
      </c>
      <c r="G85" s="7" t="s">
        <v>705</v>
      </c>
      <c r="H85" s="6">
        <v>3</v>
      </c>
      <c r="I85" s="6">
        <f t="shared" si="15"/>
        <v>14</v>
      </c>
      <c r="J85" s="6">
        <v>7</v>
      </c>
      <c r="K85" s="6"/>
      <c r="L85" s="6">
        <v>5</v>
      </c>
      <c r="M85" s="6">
        <v>5</v>
      </c>
      <c r="N85" s="34">
        <f t="shared" si="11"/>
        <v>34</v>
      </c>
      <c r="O85" s="6"/>
      <c r="P85" s="6"/>
      <c r="Q85" s="34">
        <f t="shared" si="12"/>
        <v>0</v>
      </c>
      <c r="R85" s="11">
        <f t="shared" si="14"/>
        <v>24.2857142857143</v>
      </c>
      <c r="S85" s="12"/>
      <c r="T85" s="12">
        <v>211</v>
      </c>
      <c r="U85" s="12">
        <v>3.5</v>
      </c>
      <c r="V85" s="12" t="s">
        <v>722</v>
      </c>
      <c r="W85" s="12" t="s">
        <v>72</v>
      </c>
      <c r="X85" s="12" t="s">
        <v>723</v>
      </c>
      <c r="Y85" s="12" t="s">
        <v>511</v>
      </c>
      <c r="Z85" s="12" t="s">
        <v>72</v>
      </c>
      <c r="AA85" s="12" t="s">
        <v>724</v>
      </c>
    </row>
    <row r="86" ht="26.25" customHeight="1" spans="1:27">
      <c r="A86" s="6">
        <v>83</v>
      </c>
      <c r="B86" s="7" t="s">
        <v>725</v>
      </c>
      <c r="C86" s="7" t="s">
        <v>436</v>
      </c>
      <c r="D86" s="8" t="s">
        <v>726</v>
      </c>
      <c r="E86" s="9" t="s">
        <v>68</v>
      </c>
      <c r="F86" s="7" t="s">
        <v>727</v>
      </c>
      <c r="G86" s="7" t="s">
        <v>705</v>
      </c>
      <c r="H86" s="6">
        <v>3</v>
      </c>
      <c r="I86" s="6">
        <f t="shared" si="15"/>
        <v>15</v>
      </c>
      <c r="J86" s="6">
        <v>8</v>
      </c>
      <c r="K86" s="6">
        <v>2</v>
      </c>
      <c r="L86" s="6">
        <v>2</v>
      </c>
      <c r="M86" s="6"/>
      <c r="N86" s="34">
        <f t="shared" si="11"/>
        <v>30</v>
      </c>
      <c r="O86" s="6"/>
      <c r="P86" s="6"/>
      <c r="Q86" s="34">
        <f t="shared" si="12"/>
        <v>0</v>
      </c>
      <c r="R86" s="11">
        <f t="shared" si="14"/>
        <v>21.4285714285714</v>
      </c>
      <c r="S86" s="12"/>
      <c r="T86" s="12">
        <v>985</v>
      </c>
      <c r="U86" s="12">
        <v>3.75</v>
      </c>
      <c r="V86" s="12" t="s">
        <v>728</v>
      </c>
      <c r="W86" s="12" t="s">
        <v>125</v>
      </c>
      <c r="X86" s="12" t="s">
        <v>119</v>
      </c>
      <c r="Y86" s="12" t="s">
        <v>72</v>
      </c>
      <c r="Z86" s="12" t="s">
        <v>72</v>
      </c>
      <c r="AA86" s="12" t="s">
        <v>729</v>
      </c>
    </row>
    <row r="87" ht="26.25" customHeight="1" spans="1:27">
      <c r="A87" s="6">
        <v>84</v>
      </c>
      <c r="B87" s="7" t="s">
        <v>730</v>
      </c>
      <c r="C87" s="7" t="s">
        <v>66</v>
      </c>
      <c r="D87" s="8" t="s">
        <v>731</v>
      </c>
      <c r="E87" s="9" t="s">
        <v>68</v>
      </c>
      <c r="F87" s="7" t="s">
        <v>732</v>
      </c>
      <c r="G87" s="7" t="s">
        <v>705</v>
      </c>
      <c r="H87" s="6">
        <v>2</v>
      </c>
      <c r="I87" s="6">
        <f t="shared" si="15"/>
        <v>14.8</v>
      </c>
      <c r="J87" s="6">
        <v>5</v>
      </c>
      <c r="K87" s="6"/>
      <c r="L87" s="6">
        <v>2</v>
      </c>
      <c r="M87" s="6">
        <v>5</v>
      </c>
      <c r="N87" s="34">
        <f t="shared" si="11"/>
        <v>28.8</v>
      </c>
      <c r="O87" s="6"/>
      <c r="P87" s="6"/>
      <c r="Q87" s="34">
        <f t="shared" si="12"/>
        <v>0</v>
      </c>
      <c r="R87" s="11">
        <f t="shared" si="14"/>
        <v>20.5714285714286</v>
      </c>
      <c r="S87" s="12"/>
      <c r="T87" s="12"/>
      <c r="U87" s="12">
        <v>3.7</v>
      </c>
      <c r="V87" s="12" t="s">
        <v>733</v>
      </c>
      <c r="W87" s="12" t="s">
        <v>72</v>
      </c>
      <c r="X87" s="12" t="s">
        <v>734</v>
      </c>
      <c r="Y87" s="12" t="s">
        <v>735</v>
      </c>
      <c r="Z87" s="12" t="s">
        <v>72</v>
      </c>
      <c r="AA87" s="12" t="s">
        <v>736</v>
      </c>
    </row>
    <row r="88" ht="26.25" customHeight="1" spans="1:27">
      <c r="A88" s="6">
        <v>85</v>
      </c>
      <c r="B88" s="7" t="s">
        <v>737</v>
      </c>
      <c r="C88" s="7" t="s">
        <v>436</v>
      </c>
      <c r="D88" s="8" t="s">
        <v>738</v>
      </c>
      <c r="E88" s="9" t="s">
        <v>68</v>
      </c>
      <c r="F88" s="7" t="s">
        <v>739</v>
      </c>
      <c r="G88" s="7" t="s">
        <v>705</v>
      </c>
      <c r="H88" s="6">
        <v>2</v>
      </c>
      <c r="I88" s="6">
        <f>U88*4/2</f>
        <v>12</v>
      </c>
      <c r="J88" s="6">
        <v>5</v>
      </c>
      <c r="K88" s="6"/>
      <c r="L88" s="6">
        <v>2</v>
      </c>
      <c r="M88" s="6">
        <v>5</v>
      </c>
      <c r="N88" s="34">
        <f t="shared" si="11"/>
        <v>26</v>
      </c>
      <c r="O88" s="6"/>
      <c r="P88" s="6">
        <v>7</v>
      </c>
      <c r="Q88" s="34">
        <f t="shared" si="12"/>
        <v>7</v>
      </c>
      <c r="R88" s="11">
        <f t="shared" si="14"/>
        <v>23.5714285714286</v>
      </c>
      <c r="S88" s="12"/>
      <c r="T88" s="12"/>
      <c r="U88" s="12">
        <v>6</v>
      </c>
      <c r="V88" s="12" t="s">
        <v>740</v>
      </c>
      <c r="W88" s="12" t="s">
        <v>72</v>
      </c>
      <c r="X88" s="12" t="s">
        <v>741</v>
      </c>
      <c r="Y88" s="12" t="s">
        <v>511</v>
      </c>
      <c r="Z88" s="12" t="s">
        <v>72</v>
      </c>
      <c r="AA88" s="12" t="s">
        <v>742</v>
      </c>
    </row>
    <row r="89" ht="26.25" customHeight="1" spans="1:27">
      <c r="A89" s="6">
        <v>86</v>
      </c>
      <c r="B89" s="7" t="s">
        <v>743</v>
      </c>
      <c r="C89" s="7" t="s">
        <v>436</v>
      </c>
      <c r="D89" s="8" t="s">
        <v>744</v>
      </c>
      <c r="E89" s="9" t="s">
        <v>68</v>
      </c>
      <c r="F89" s="7" t="s">
        <v>727</v>
      </c>
      <c r="G89" s="7" t="s">
        <v>705</v>
      </c>
      <c r="H89" s="6">
        <v>3</v>
      </c>
      <c r="I89" s="6">
        <f t="shared" si="15"/>
        <v>13.32</v>
      </c>
      <c r="J89" s="6">
        <v>5</v>
      </c>
      <c r="K89" s="6"/>
      <c r="L89" s="6"/>
      <c r="M89" s="6"/>
      <c r="N89" s="34">
        <f t="shared" si="11"/>
        <v>21.32</v>
      </c>
      <c r="O89" s="6"/>
      <c r="P89" s="6">
        <v>7</v>
      </c>
      <c r="Q89" s="34">
        <f t="shared" si="12"/>
        <v>7</v>
      </c>
      <c r="R89" s="11">
        <f t="shared" si="14"/>
        <v>20.2285714285714</v>
      </c>
      <c r="S89" s="12"/>
      <c r="T89" s="12">
        <v>985</v>
      </c>
      <c r="U89" s="12">
        <v>3.33</v>
      </c>
      <c r="V89" s="12" t="s">
        <v>745</v>
      </c>
      <c r="W89" s="12" t="s">
        <v>72</v>
      </c>
      <c r="X89" s="12" t="s">
        <v>72</v>
      </c>
      <c r="Y89" s="12" t="s">
        <v>72</v>
      </c>
      <c r="Z89" s="12" t="s">
        <v>72</v>
      </c>
      <c r="AA89" s="12" t="s">
        <v>746</v>
      </c>
    </row>
    <row r="90" ht="26.25" customHeight="1" spans="1:27">
      <c r="A90" s="6">
        <v>87</v>
      </c>
      <c r="B90" s="7" t="s">
        <v>747</v>
      </c>
      <c r="C90" s="7" t="s">
        <v>436</v>
      </c>
      <c r="D90" s="8" t="s">
        <v>372</v>
      </c>
      <c r="E90" s="9" t="s">
        <v>68</v>
      </c>
      <c r="F90" s="7" t="s">
        <v>748</v>
      </c>
      <c r="G90" s="7" t="s">
        <v>705</v>
      </c>
      <c r="H90" s="6">
        <v>2</v>
      </c>
      <c r="I90" s="6">
        <f>U90/5</f>
        <v>12.8</v>
      </c>
      <c r="J90" s="6">
        <v>5</v>
      </c>
      <c r="K90" s="6"/>
      <c r="L90" s="6"/>
      <c r="M90" s="6">
        <v>2</v>
      </c>
      <c r="N90" s="34">
        <f t="shared" si="11"/>
        <v>21.8</v>
      </c>
      <c r="O90" s="6"/>
      <c r="P90" s="6">
        <v>7</v>
      </c>
      <c r="Q90" s="34">
        <f t="shared" si="12"/>
        <v>7</v>
      </c>
      <c r="R90" s="11">
        <f t="shared" si="14"/>
        <v>20.5714285714286</v>
      </c>
      <c r="S90" s="12"/>
      <c r="T90" s="12"/>
      <c r="U90" s="12">
        <v>64</v>
      </c>
      <c r="V90" s="12" t="s">
        <v>749</v>
      </c>
      <c r="W90" s="12" t="s">
        <v>72</v>
      </c>
      <c r="X90" s="12" t="s">
        <v>72</v>
      </c>
      <c r="Y90" s="12" t="s">
        <v>543</v>
      </c>
      <c r="Z90" s="12" t="s">
        <v>72</v>
      </c>
      <c r="AA90" s="12" t="s">
        <v>750</v>
      </c>
    </row>
    <row r="91" ht="26.25" customHeight="1" spans="1:27">
      <c r="A91" s="6">
        <v>88</v>
      </c>
      <c r="B91" s="7" t="s">
        <v>751</v>
      </c>
      <c r="C91" s="7" t="s">
        <v>436</v>
      </c>
      <c r="D91" s="8" t="s">
        <v>752</v>
      </c>
      <c r="E91" s="9" t="s">
        <v>68</v>
      </c>
      <c r="F91" s="7" t="s">
        <v>753</v>
      </c>
      <c r="G91" s="7" t="s">
        <v>705</v>
      </c>
      <c r="H91" s="6">
        <v>2</v>
      </c>
      <c r="I91" s="6">
        <f t="shared" ref="I91:I95" si="16">U91*4</f>
        <v>16</v>
      </c>
      <c r="J91" s="6">
        <v>6</v>
      </c>
      <c r="K91" s="6">
        <v>2</v>
      </c>
      <c r="L91" s="6"/>
      <c r="M91" s="6">
        <v>5</v>
      </c>
      <c r="N91" s="34">
        <f t="shared" si="11"/>
        <v>31</v>
      </c>
      <c r="O91" s="6"/>
      <c r="P91" s="6"/>
      <c r="Q91" s="34">
        <f t="shared" si="12"/>
        <v>0</v>
      </c>
      <c r="R91" s="11">
        <f t="shared" si="14"/>
        <v>22.1428571428571</v>
      </c>
      <c r="S91" s="12"/>
      <c r="T91" s="12"/>
      <c r="U91" s="12">
        <v>4</v>
      </c>
      <c r="V91" s="12" t="s">
        <v>555</v>
      </c>
      <c r="W91" s="12" t="s">
        <v>125</v>
      </c>
      <c r="X91" s="12" t="s">
        <v>72</v>
      </c>
      <c r="Y91" s="12" t="s">
        <v>754</v>
      </c>
      <c r="Z91" s="12" t="s">
        <v>72</v>
      </c>
      <c r="AA91" s="12" t="s">
        <v>755</v>
      </c>
    </row>
    <row r="92" ht="26.25" customHeight="1" spans="1:27">
      <c r="A92" s="6">
        <v>89</v>
      </c>
      <c r="B92" s="7" t="s">
        <v>756</v>
      </c>
      <c r="C92" s="7" t="s">
        <v>436</v>
      </c>
      <c r="D92" s="8" t="s">
        <v>174</v>
      </c>
      <c r="E92" s="9" t="s">
        <v>68</v>
      </c>
      <c r="F92" s="7" t="s">
        <v>235</v>
      </c>
      <c r="G92" s="7" t="s">
        <v>705</v>
      </c>
      <c r="H92" s="6">
        <v>2</v>
      </c>
      <c r="I92" s="6">
        <f t="shared" si="16"/>
        <v>14.56</v>
      </c>
      <c r="J92" s="6">
        <v>5</v>
      </c>
      <c r="K92" s="6"/>
      <c r="L92" s="6">
        <v>5</v>
      </c>
      <c r="M92" s="6">
        <v>5</v>
      </c>
      <c r="N92" s="34">
        <f t="shared" si="11"/>
        <v>31.56</v>
      </c>
      <c r="O92" s="6"/>
      <c r="P92" s="6">
        <v>7</v>
      </c>
      <c r="Q92" s="34">
        <f t="shared" si="12"/>
        <v>7</v>
      </c>
      <c r="R92" s="11">
        <f t="shared" si="14"/>
        <v>27.5428571428571</v>
      </c>
      <c r="S92" s="12"/>
      <c r="T92" s="12"/>
      <c r="U92" s="12">
        <v>3.64</v>
      </c>
      <c r="V92" s="12" t="s">
        <v>124</v>
      </c>
      <c r="W92" s="12" t="s">
        <v>72</v>
      </c>
      <c r="X92" s="12" t="s">
        <v>221</v>
      </c>
      <c r="Y92" s="12" t="s">
        <v>511</v>
      </c>
      <c r="Z92" s="12" t="s">
        <v>72</v>
      </c>
      <c r="AA92" s="12" t="s">
        <v>757</v>
      </c>
    </row>
    <row r="93" ht="26.25" customHeight="1" spans="1:27">
      <c r="A93" s="6">
        <v>90</v>
      </c>
      <c r="B93" s="7" t="s">
        <v>758</v>
      </c>
      <c r="C93" s="7" t="s">
        <v>436</v>
      </c>
      <c r="D93" s="8" t="s">
        <v>759</v>
      </c>
      <c r="E93" s="9" t="s">
        <v>68</v>
      </c>
      <c r="F93" s="7" t="s">
        <v>760</v>
      </c>
      <c r="G93" s="7" t="s">
        <v>705</v>
      </c>
      <c r="H93" s="6">
        <v>3</v>
      </c>
      <c r="I93" s="6">
        <f t="shared" si="16"/>
        <v>12.36</v>
      </c>
      <c r="J93" s="6">
        <v>6</v>
      </c>
      <c r="K93" s="6"/>
      <c r="L93" s="6">
        <v>5</v>
      </c>
      <c r="M93" s="6">
        <v>5</v>
      </c>
      <c r="N93" s="34">
        <f t="shared" si="11"/>
        <v>31.36</v>
      </c>
      <c r="O93" s="6">
        <v>2</v>
      </c>
      <c r="P93" s="6">
        <v>7</v>
      </c>
      <c r="Q93" s="34">
        <f t="shared" si="12"/>
        <v>9</v>
      </c>
      <c r="R93" s="11">
        <f t="shared" si="14"/>
        <v>28.8285714285714</v>
      </c>
      <c r="S93" s="12"/>
      <c r="T93" s="12">
        <v>211</v>
      </c>
      <c r="U93" s="12">
        <v>3.09</v>
      </c>
      <c r="V93" s="12" t="s">
        <v>555</v>
      </c>
      <c r="W93" s="12" t="s">
        <v>72</v>
      </c>
      <c r="X93" s="12" t="s">
        <v>221</v>
      </c>
      <c r="Y93" s="12" t="s">
        <v>511</v>
      </c>
      <c r="Z93" s="37" t="s">
        <v>761</v>
      </c>
      <c r="AA93" s="12" t="s">
        <v>762</v>
      </c>
    </row>
    <row r="94" ht="26.25" customHeight="1" spans="1:27">
      <c r="A94" s="6">
        <v>91</v>
      </c>
      <c r="B94" s="7" t="s">
        <v>763</v>
      </c>
      <c r="C94" s="7" t="s">
        <v>436</v>
      </c>
      <c r="D94" s="8" t="s">
        <v>144</v>
      </c>
      <c r="E94" s="9" t="s">
        <v>68</v>
      </c>
      <c r="F94" s="7" t="s">
        <v>764</v>
      </c>
      <c r="G94" s="7" t="s">
        <v>705</v>
      </c>
      <c r="H94" s="6">
        <v>3</v>
      </c>
      <c r="I94" s="6">
        <f t="shared" si="16"/>
        <v>14</v>
      </c>
      <c r="J94" s="6">
        <v>8</v>
      </c>
      <c r="K94" s="6"/>
      <c r="L94" s="6">
        <v>5</v>
      </c>
      <c r="M94" s="6">
        <v>5</v>
      </c>
      <c r="N94" s="34">
        <f t="shared" si="11"/>
        <v>35</v>
      </c>
      <c r="O94" s="6"/>
      <c r="P94" s="6"/>
      <c r="Q94" s="34">
        <f t="shared" si="12"/>
        <v>0</v>
      </c>
      <c r="R94" s="11">
        <f t="shared" si="14"/>
        <v>25</v>
      </c>
      <c r="S94" s="12"/>
      <c r="T94" s="12">
        <v>211</v>
      </c>
      <c r="U94" s="12">
        <v>3.5</v>
      </c>
      <c r="V94" s="12" t="s">
        <v>765</v>
      </c>
      <c r="W94" s="12" t="s">
        <v>72</v>
      </c>
      <c r="X94" s="12" t="s">
        <v>766</v>
      </c>
      <c r="Y94" s="12" t="s">
        <v>562</v>
      </c>
      <c r="Z94" s="12" t="s">
        <v>72</v>
      </c>
      <c r="AA94" s="12" t="s">
        <v>767</v>
      </c>
    </row>
    <row r="95" ht="26.25" customHeight="1" spans="1:27">
      <c r="A95" s="6">
        <v>92</v>
      </c>
      <c r="B95" s="7" t="s">
        <v>768</v>
      </c>
      <c r="C95" s="7" t="s">
        <v>66</v>
      </c>
      <c r="D95" s="8" t="s">
        <v>174</v>
      </c>
      <c r="E95" s="9" t="s">
        <v>68</v>
      </c>
      <c r="F95" s="7" t="s">
        <v>287</v>
      </c>
      <c r="G95" s="7" t="s">
        <v>705</v>
      </c>
      <c r="H95" s="6">
        <v>3</v>
      </c>
      <c r="I95" s="6">
        <f t="shared" si="16"/>
        <v>10.52</v>
      </c>
      <c r="J95" s="6">
        <v>5</v>
      </c>
      <c r="K95" s="6"/>
      <c r="L95" s="6">
        <v>5</v>
      </c>
      <c r="M95" s="6">
        <v>5</v>
      </c>
      <c r="N95" s="34">
        <f t="shared" si="11"/>
        <v>28.52</v>
      </c>
      <c r="O95" s="6"/>
      <c r="P95" s="6">
        <v>7</v>
      </c>
      <c r="Q95" s="34">
        <f t="shared" si="12"/>
        <v>7</v>
      </c>
      <c r="R95" s="11">
        <f t="shared" si="14"/>
        <v>25.3714285714286</v>
      </c>
      <c r="S95" s="12"/>
      <c r="T95" s="12">
        <v>211</v>
      </c>
      <c r="U95" s="12">
        <v>2.63</v>
      </c>
      <c r="V95" s="12" t="s">
        <v>145</v>
      </c>
      <c r="W95" s="12" t="s">
        <v>72</v>
      </c>
      <c r="X95" s="12" t="s">
        <v>769</v>
      </c>
      <c r="Y95" s="12" t="s">
        <v>770</v>
      </c>
      <c r="Z95" s="12" t="s">
        <v>72</v>
      </c>
      <c r="AA95" s="12" t="s">
        <v>771</v>
      </c>
    </row>
    <row r="96" ht="26.25" customHeight="1" spans="1:27">
      <c r="A96" s="6">
        <v>93</v>
      </c>
      <c r="B96" s="7" t="s">
        <v>772</v>
      </c>
      <c r="C96" s="7" t="s">
        <v>436</v>
      </c>
      <c r="D96" s="8" t="s">
        <v>464</v>
      </c>
      <c r="E96" s="9" t="s">
        <v>68</v>
      </c>
      <c r="F96" s="7" t="s">
        <v>709</v>
      </c>
      <c r="G96" s="7" t="s">
        <v>705</v>
      </c>
      <c r="H96" s="6">
        <v>2</v>
      </c>
      <c r="I96" s="6">
        <f>U96/5</f>
        <v>10.2</v>
      </c>
      <c r="J96" s="6">
        <v>8</v>
      </c>
      <c r="K96" s="6"/>
      <c r="L96" s="6">
        <v>5</v>
      </c>
      <c r="M96" s="6"/>
      <c r="N96" s="34">
        <f t="shared" si="11"/>
        <v>25.2</v>
      </c>
      <c r="O96" s="6"/>
      <c r="P96" s="6"/>
      <c r="Q96" s="34">
        <f t="shared" si="12"/>
        <v>0</v>
      </c>
      <c r="R96" s="11">
        <f t="shared" si="14"/>
        <v>18</v>
      </c>
      <c r="S96" s="12"/>
      <c r="T96" s="12"/>
      <c r="U96" s="12">
        <v>51</v>
      </c>
      <c r="V96" s="12" t="s">
        <v>560</v>
      </c>
      <c r="W96" s="12" t="s">
        <v>72</v>
      </c>
      <c r="X96" s="12" t="s">
        <v>773</v>
      </c>
      <c r="Y96" s="12" t="s">
        <v>72</v>
      </c>
      <c r="Z96" s="12" t="s">
        <v>72</v>
      </c>
      <c r="AA96" s="12" t="s">
        <v>755</v>
      </c>
    </row>
    <row r="97" ht="26.25" customHeight="1" spans="1:27">
      <c r="A97" s="6">
        <v>94</v>
      </c>
      <c r="B97" s="7" t="s">
        <v>774</v>
      </c>
      <c r="C97" s="7" t="s">
        <v>436</v>
      </c>
      <c r="D97" s="8" t="s">
        <v>775</v>
      </c>
      <c r="E97" s="9" t="s">
        <v>68</v>
      </c>
      <c r="F97" s="7" t="s">
        <v>776</v>
      </c>
      <c r="G97" s="7" t="s">
        <v>705</v>
      </c>
      <c r="H97" s="6">
        <v>3</v>
      </c>
      <c r="I97" s="6">
        <f t="shared" ref="I97:I106" si="17">U97*4</f>
        <v>13.64</v>
      </c>
      <c r="J97" s="6">
        <v>5</v>
      </c>
      <c r="K97" s="6"/>
      <c r="L97" s="6"/>
      <c r="M97" s="6"/>
      <c r="N97" s="34">
        <f t="shared" si="11"/>
        <v>21.64</v>
      </c>
      <c r="O97" s="6"/>
      <c r="P97" s="6"/>
      <c r="Q97" s="34">
        <f t="shared" si="12"/>
        <v>0</v>
      </c>
      <c r="R97" s="11">
        <f t="shared" si="14"/>
        <v>15.4571428571429</v>
      </c>
      <c r="S97" s="12"/>
      <c r="T97" s="12">
        <v>211</v>
      </c>
      <c r="U97" s="12">
        <v>3.41</v>
      </c>
      <c r="V97" s="12" t="s">
        <v>662</v>
      </c>
      <c r="W97" s="12" t="s">
        <v>72</v>
      </c>
      <c r="X97" s="12" t="s">
        <v>72</v>
      </c>
      <c r="Y97" s="12" t="s">
        <v>72</v>
      </c>
      <c r="Z97" s="12" t="s">
        <v>72</v>
      </c>
      <c r="AA97" s="12" t="s">
        <v>736</v>
      </c>
    </row>
    <row r="98" ht="26.25" customHeight="1" spans="1:27">
      <c r="A98" s="6">
        <v>95</v>
      </c>
      <c r="B98" s="7" t="s">
        <v>777</v>
      </c>
      <c r="C98" s="7" t="s">
        <v>66</v>
      </c>
      <c r="D98" s="8" t="s">
        <v>367</v>
      </c>
      <c r="E98" s="9" t="s">
        <v>68</v>
      </c>
      <c r="F98" s="7" t="s">
        <v>753</v>
      </c>
      <c r="G98" s="7" t="s">
        <v>705</v>
      </c>
      <c r="H98" s="6">
        <v>2</v>
      </c>
      <c r="I98" s="6">
        <f t="shared" si="17"/>
        <v>15.6</v>
      </c>
      <c r="J98" s="6">
        <v>6</v>
      </c>
      <c r="K98" s="6"/>
      <c r="L98" s="6"/>
      <c r="M98" s="6">
        <v>4</v>
      </c>
      <c r="N98" s="34">
        <f t="shared" si="11"/>
        <v>27.6</v>
      </c>
      <c r="O98" s="6"/>
      <c r="P98" s="6"/>
      <c r="Q98" s="34">
        <f t="shared" si="12"/>
        <v>0</v>
      </c>
      <c r="R98" s="11">
        <f t="shared" si="14"/>
        <v>19.7142857142857</v>
      </c>
      <c r="S98" s="12"/>
      <c r="T98" s="12"/>
      <c r="U98" s="12">
        <v>3.9</v>
      </c>
      <c r="V98" s="12" t="s">
        <v>778</v>
      </c>
      <c r="W98" s="12" t="s">
        <v>72</v>
      </c>
      <c r="X98" s="12" t="s">
        <v>72</v>
      </c>
      <c r="Y98" s="12" t="s">
        <v>629</v>
      </c>
      <c r="Z98" s="12" t="s">
        <v>72</v>
      </c>
      <c r="AA98" s="12" t="s">
        <v>779</v>
      </c>
    </row>
    <row r="99" ht="26.25" customHeight="1" spans="1:27">
      <c r="A99" s="6">
        <v>96</v>
      </c>
      <c r="B99" s="7" t="s">
        <v>780</v>
      </c>
      <c r="C99" s="7" t="s">
        <v>436</v>
      </c>
      <c r="D99" s="8" t="s">
        <v>781</v>
      </c>
      <c r="E99" s="9" t="s">
        <v>68</v>
      </c>
      <c r="F99" s="7" t="s">
        <v>194</v>
      </c>
      <c r="G99" s="7" t="s">
        <v>705</v>
      </c>
      <c r="H99" s="6">
        <v>3</v>
      </c>
      <c r="I99" s="6">
        <f t="shared" si="17"/>
        <v>12.8</v>
      </c>
      <c r="J99" s="6">
        <v>6</v>
      </c>
      <c r="K99" s="6"/>
      <c r="L99" s="6"/>
      <c r="M99" s="6"/>
      <c r="N99" s="34">
        <f t="shared" si="11"/>
        <v>21.8</v>
      </c>
      <c r="O99" s="6"/>
      <c r="P99" s="6"/>
      <c r="Q99" s="34">
        <f t="shared" si="12"/>
        <v>0</v>
      </c>
      <c r="R99" s="11">
        <f t="shared" si="14"/>
        <v>15.5714285714286</v>
      </c>
      <c r="S99" s="12"/>
      <c r="T99" s="12">
        <v>211</v>
      </c>
      <c r="U99" s="12">
        <v>3.2</v>
      </c>
      <c r="V99" s="12" t="s">
        <v>778</v>
      </c>
      <c r="W99" s="12" t="s">
        <v>72</v>
      </c>
      <c r="X99" s="12" t="s">
        <v>72</v>
      </c>
      <c r="Y99" s="12" t="s">
        <v>72</v>
      </c>
      <c r="Z99" s="12" t="s">
        <v>72</v>
      </c>
      <c r="AA99" s="12" t="s">
        <v>782</v>
      </c>
    </row>
    <row r="100" ht="26.25" customHeight="1" spans="1:27">
      <c r="A100" s="6">
        <v>97</v>
      </c>
      <c r="B100" s="7" t="s">
        <v>783</v>
      </c>
      <c r="C100" s="7" t="s">
        <v>436</v>
      </c>
      <c r="D100" s="8" t="s">
        <v>293</v>
      </c>
      <c r="E100" s="9" t="s">
        <v>68</v>
      </c>
      <c r="F100" s="7" t="s">
        <v>721</v>
      </c>
      <c r="G100" s="7" t="s">
        <v>705</v>
      </c>
      <c r="H100" s="6">
        <v>3</v>
      </c>
      <c r="I100" s="6">
        <f t="shared" si="17"/>
        <v>17</v>
      </c>
      <c r="J100" s="6">
        <v>8</v>
      </c>
      <c r="K100" s="6"/>
      <c r="L100" s="6">
        <v>5</v>
      </c>
      <c r="M100" s="6">
        <v>5</v>
      </c>
      <c r="N100" s="34">
        <f t="shared" si="11"/>
        <v>38</v>
      </c>
      <c r="O100" s="6"/>
      <c r="P100" s="6"/>
      <c r="Q100" s="34">
        <f t="shared" si="12"/>
        <v>0</v>
      </c>
      <c r="R100" s="11">
        <f t="shared" si="14"/>
        <v>27.1428571428571</v>
      </c>
      <c r="S100" s="12"/>
      <c r="T100" s="12">
        <v>211</v>
      </c>
      <c r="U100" s="12">
        <v>4.25</v>
      </c>
      <c r="V100" s="12" t="s">
        <v>784</v>
      </c>
      <c r="W100" s="12" t="s">
        <v>72</v>
      </c>
      <c r="X100" s="12" t="s">
        <v>688</v>
      </c>
      <c r="Y100" s="12" t="s">
        <v>519</v>
      </c>
      <c r="Z100" s="12" t="s">
        <v>72</v>
      </c>
      <c r="AA100" s="12" t="s">
        <v>785</v>
      </c>
    </row>
    <row r="101" s="2" customFormat="1" ht="26.25" customHeight="1" spans="1:27">
      <c r="A101" s="6">
        <v>98</v>
      </c>
      <c r="B101" s="7" t="s">
        <v>786</v>
      </c>
      <c r="C101" s="7" t="s">
        <v>436</v>
      </c>
      <c r="D101" s="8" t="s">
        <v>648</v>
      </c>
      <c r="E101" s="9" t="s">
        <v>68</v>
      </c>
      <c r="F101" s="7" t="s">
        <v>787</v>
      </c>
      <c r="G101" s="7" t="s">
        <v>705</v>
      </c>
      <c r="H101" s="6">
        <v>3</v>
      </c>
      <c r="I101" s="6">
        <f t="shared" si="17"/>
        <v>15.2</v>
      </c>
      <c r="J101" s="6">
        <v>5</v>
      </c>
      <c r="K101" s="6"/>
      <c r="L101" s="6"/>
      <c r="M101" s="6">
        <v>5</v>
      </c>
      <c r="N101" s="34">
        <f t="shared" si="11"/>
        <v>28.2</v>
      </c>
      <c r="O101" s="6"/>
      <c r="P101" s="6"/>
      <c r="Q101" s="34">
        <f t="shared" si="12"/>
        <v>0</v>
      </c>
      <c r="R101" s="11">
        <f t="shared" si="14"/>
        <v>20.1428571428571</v>
      </c>
      <c r="S101" s="12"/>
      <c r="T101" s="12">
        <v>985</v>
      </c>
      <c r="U101" s="12">
        <v>3.8</v>
      </c>
      <c r="V101" s="12" t="s">
        <v>788</v>
      </c>
      <c r="W101" s="12" t="s">
        <v>72</v>
      </c>
      <c r="X101" s="12" t="s">
        <v>72</v>
      </c>
      <c r="Y101" s="12" t="s">
        <v>754</v>
      </c>
      <c r="Z101" s="12" t="s">
        <v>72</v>
      </c>
      <c r="AA101" s="12" t="s">
        <v>789</v>
      </c>
    </row>
    <row r="102" ht="26.25" customHeight="1" spans="1:27">
      <c r="A102" s="6">
        <v>99</v>
      </c>
      <c r="B102" s="7" t="s">
        <v>790</v>
      </c>
      <c r="C102" s="7" t="s">
        <v>436</v>
      </c>
      <c r="D102" s="8" t="s">
        <v>372</v>
      </c>
      <c r="E102" s="9" t="s">
        <v>68</v>
      </c>
      <c r="F102" s="7" t="s">
        <v>791</v>
      </c>
      <c r="G102" s="7" t="s">
        <v>705</v>
      </c>
      <c r="H102" s="6">
        <v>2</v>
      </c>
      <c r="I102" s="6">
        <f t="shared" si="17"/>
        <v>14</v>
      </c>
      <c r="J102" s="6">
        <v>5</v>
      </c>
      <c r="K102" s="6">
        <v>2</v>
      </c>
      <c r="L102" s="6">
        <v>5</v>
      </c>
      <c r="M102" s="6">
        <v>2</v>
      </c>
      <c r="N102" s="34">
        <f t="shared" si="11"/>
        <v>30</v>
      </c>
      <c r="O102" s="6"/>
      <c r="P102" s="6"/>
      <c r="Q102" s="34">
        <f t="shared" si="12"/>
        <v>0</v>
      </c>
      <c r="R102" s="11">
        <f t="shared" si="14"/>
        <v>21.4285714285714</v>
      </c>
      <c r="S102" s="12"/>
      <c r="T102" s="12"/>
      <c r="U102" s="12">
        <v>3.5</v>
      </c>
      <c r="V102" s="12" t="s">
        <v>792</v>
      </c>
      <c r="W102" s="12" t="s">
        <v>125</v>
      </c>
      <c r="X102" s="12" t="s">
        <v>688</v>
      </c>
      <c r="Y102" s="12" t="s">
        <v>543</v>
      </c>
      <c r="Z102" s="12" t="s">
        <v>72</v>
      </c>
      <c r="AA102" s="12" t="s">
        <v>793</v>
      </c>
    </row>
    <row r="103" ht="26.25" customHeight="1" spans="1:27">
      <c r="A103" s="6">
        <v>100</v>
      </c>
      <c r="B103" s="7" t="s">
        <v>794</v>
      </c>
      <c r="C103" s="7" t="s">
        <v>436</v>
      </c>
      <c r="D103" s="8" t="s">
        <v>795</v>
      </c>
      <c r="E103" s="9" t="s">
        <v>68</v>
      </c>
      <c r="F103" s="7" t="s">
        <v>727</v>
      </c>
      <c r="G103" s="7" t="s">
        <v>705</v>
      </c>
      <c r="H103" s="6">
        <v>3</v>
      </c>
      <c r="I103" s="6">
        <f t="shared" si="17"/>
        <v>13.36</v>
      </c>
      <c r="J103" s="6">
        <v>6</v>
      </c>
      <c r="K103" s="6"/>
      <c r="L103" s="6"/>
      <c r="M103" s="6"/>
      <c r="N103" s="34">
        <f t="shared" si="11"/>
        <v>22.36</v>
      </c>
      <c r="O103" s="6"/>
      <c r="P103" s="6">
        <v>7</v>
      </c>
      <c r="Q103" s="34">
        <f t="shared" si="12"/>
        <v>7</v>
      </c>
      <c r="R103" s="11">
        <f t="shared" si="14"/>
        <v>20.9714285714286</v>
      </c>
      <c r="S103" s="12"/>
      <c r="T103" s="12">
        <v>985</v>
      </c>
      <c r="U103" s="12">
        <v>3.34</v>
      </c>
      <c r="V103" s="12" t="s">
        <v>796</v>
      </c>
      <c r="W103" s="12" t="s">
        <v>72</v>
      </c>
      <c r="X103" s="12" t="s">
        <v>72</v>
      </c>
      <c r="Y103" s="12" t="s">
        <v>72</v>
      </c>
      <c r="Z103" s="12" t="s">
        <v>72</v>
      </c>
      <c r="AA103" s="12" t="s">
        <v>797</v>
      </c>
    </row>
    <row r="104" ht="26.25" customHeight="1" spans="1:27">
      <c r="A104" s="6">
        <v>101</v>
      </c>
      <c r="B104" s="7" t="s">
        <v>798</v>
      </c>
      <c r="C104" s="7" t="s">
        <v>436</v>
      </c>
      <c r="D104" s="8" t="s">
        <v>799</v>
      </c>
      <c r="E104" s="9" t="s">
        <v>68</v>
      </c>
      <c r="F104" s="7" t="s">
        <v>753</v>
      </c>
      <c r="G104" s="7" t="s">
        <v>705</v>
      </c>
      <c r="H104" s="6">
        <v>2</v>
      </c>
      <c r="I104" s="6">
        <f t="shared" si="17"/>
        <v>14</v>
      </c>
      <c r="J104" s="6">
        <v>5</v>
      </c>
      <c r="K104" s="6"/>
      <c r="L104" s="6"/>
      <c r="M104" s="6">
        <v>2</v>
      </c>
      <c r="N104" s="34">
        <f t="shared" si="11"/>
        <v>23</v>
      </c>
      <c r="O104" s="6"/>
      <c r="P104" s="6"/>
      <c r="Q104" s="34">
        <f t="shared" si="12"/>
        <v>0</v>
      </c>
      <c r="R104" s="11">
        <f t="shared" si="14"/>
        <v>16.4285714285714</v>
      </c>
      <c r="S104" s="12"/>
      <c r="T104" s="12"/>
      <c r="U104" s="12">
        <v>3.5</v>
      </c>
      <c r="V104" s="12" t="s">
        <v>354</v>
      </c>
      <c r="W104" s="12" t="s">
        <v>72</v>
      </c>
      <c r="X104" s="12" t="s">
        <v>72</v>
      </c>
      <c r="Y104" s="12" t="s">
        <v>543</v>
      </c>
      <c r="Z104" s="12" t="s">
        <v>72</v>
      </c>
      <c r="AA104" s="12" t="s">
        <v>800</v>
      </c>
    </row>
    <row r="105" ht="26.25" customHeight="1" spans="1:27">
      <c r="A105" s="6">
        <v>102</v>
      </c>
      <c r="B105" s="7" t="s">
        <v>801</v>
      </c>
      <c r="C105" s="7" t="s">
        <v>436</v>
      </c>
      <c r="D105" s="8" t="s">
        <v>234</v>
      </c>
      <c r="E105" s="9" t="s">
        <v>68</v>
      </c>
      <c r="F105" s="7" t="s">
        <v>69</v>
      </c>
      <c r="G105" s="7" t="s">
        <v>705</v>
      </c>
      <c r="H105" s="6">
        <v>2</v>
      </c>
      <c r="I105" s="6">
        <f t="shared" si="17"/>
        <v>15.2</v>
      </c>
      <c r="J105" s="6">
        <v>5</v>
      </c>
      <c r="K105" s="6"/>
      <c r="L105" s="6">
        <v>4</v>
      </c>
      <c r="M105" s="6">
        <v>4</v>
      </c>
      <c r="N105" s="34">
        <f t="shared" si="11"/>
        <v>30.2</v>
      </c>
      <c r="O105" s="6"/>
      <c r="P105" s="6">
        <v>7</v>
      </c>
      <c r="Q105" s="34">
        <f t="shared" si="12"/>
        <v>7</v>
      </c>
      <c r="R105" s="11">
        <f t="shared" si="14"/>
        <v>26.5714285714286</v>
      </c>
      <c r="S105" s="12"/>
      <c r="T105" s="12" t="s">
        <v>516</v>
      </c>
      <c r="U105" s="12">
        <v>3.8</v>
      </c>
      <c r="V105" s="12" t="s">
        <v>802</v>
      </c>
      <c r="W105" s="12" t="s">
        <v>72</v>
      </c>
      <c r="X105" s="12" t="s">
        <v>803</v>
      </c>
      <c r="Y105" s="12" t="s">
        <v>629</v>
      </c>
      <c r="Z105" s="12" t="s">
        <v>72</v>
      </c>
      <c r="AA105" s="12" t="s">
        <v>804</v>
      </c>
    </row>
    <row r="106" ht="26.25" customHeight="1" spans="1:27">
      <c r="A106" s="6">
        <v>103</v>
      </c>
      <c r="B106" s="7" t="s">
        <v>805</v>
      </c>
      <c r="C106" s="7" t="s">
        <v>436</v>
      </c>
      <c r="D106" s="8" t="s">
        <v>446</v>
      </c>
      <c r="E106" s="9" t="s">
        <v>68</v>
      </c>
      <c r="F106" s="7" t="s">
        <v>465</v>
      </c>
      <c r="G106" s="7" t="s">
        <v>705</v>
      </c>
      <c r="H106" s="6">
        <v>2</v>
      </c>
      <c r="I106" s="6">
        <f t="shared" si="17"/>
        <v>13.68</v>
      </c>
      <c r="J106" s="6">
        <v>5</v>
      </c>
      <c r="K106" s="6"/>
      <c r="L106" s="6"/>
      <c r="M106" s="6">
        <v>5</v>
      </c>
      <c r="N106" s="34">
        <f t="shared" si="11"/>
        <v>25.68</v>
      </c>
      <c r="O106" s="6"/>
      <c r="P106" s="6"/>
      <c r="Q106" s="34">
        <f t="shared" si="12"/>
        <v>0</v>
      </c>
      <c r="R106" s="11">
        <f t="shared" si="14"/>
        <v>18.3428571428571</v>
      </c>
      <c r="S106" s="12"/>
      <c r="T106" s="12"/>
      <c r="U106" s="12">
        <v>3.42</v>
      </c>
      <c r="V106" s="12" t="s">
        <v>295</v>
      </c>
      <c r="W106" s="12" t="s">
        <v>72</v>
      </c>
      <c r="X106" s="12" t="s">
        <v>72</v>
      </c>
      <c r="Y106" s="12" t="s">
        <v>562</v>
      </c>
      <c r="Z106" s="12" t="s">
        <v>72</v>
      </c>
      <c r="AA106" s="12" t="s">
        <v>806</v>
      </c>
    </row>
    <row r="107" ht="26.25" customHeight="1" spans="1:27">
      <c r="A107" s="6">
        <v>104</v>
      </c>
      <c r="B107" s="7" t="s">
        <v>807</v>
      </c>
      <c r="C107" s="7" t="s">
        <v>436</v>
      </c>
      <c r="D107" s="8" t="s">
        <v>159</v>
      </c>
      <c r="E107" s="9" t="s">
        <v>68</v>
      </c>
      <c r="F107" s="7" t="s">
        <v>342</v>
      </c>
      <c r="G107" s="7" t="s">
        <v>705</v>
      </c>
      <c r="H107" s="6">
        <v>2</v>
      </c>
      <c r="I107" s="6">
        <f t="shared" ref="I107:I110" si="18">U107/5</f>
        <v>17.2</v>
      </c>
      <c r="J107" s="6">
        <v>8</v>
      </c>
      <c r="K107" s="6">
        <v>2</v>
      </c>
      <c r="L107" s="6">
        <v>5</v>
      </c>
      <c r="M107" s="6">
        <v>5</v>
      </c>
      <c r="N107" s="34">
        <f t="shared" si="11"/>
        <v>39.2</v>
      </c>
      <c r="O107" s="6"/>
      <c r="P107" s="6"/>
      <c r="Q107" s="34">
        <f t="shared" si="12"/>
        <v>0</v>
      </c>
      <c r="R107" s="11">
        <f t="shared" si="14"/>
        <v>28</v>
      </c>
      <c r="S107" s="12"/>
      <c r="T107" s="12"/>
      <c r="U107" s="12">
        <v>86</v>
      </c>
      <c r="V107" s="12" t="s">
        <v>808</v>
      </c>
      <c r="W107" s="12" t="s">
        <v>125</v>
      </c>
      <c r="X107" s="12" t="s">
        <v>809</v>
      </c>
      <c r="Y107" s="12" t="s">
        <v>511</v>
      </c>
      <c r="Z107" s="12" t="s">
        <v>72</v>
      </c>
      <c r="AA107" s="12" t="s">
        <v>810</v>
      </c>
    </row>
    <row r="108" ht="26.25" customHeight="1" spans="1:27">
      <c r="A108" s="6">
        <v>105</v>
      </c>
      <c r="B108" s="7" t="s">
        <v>811</v>
      </c>
      <c r="C108" s="7" t="s">
        <v>436</v>
      </c>
      <c r="D108" s="8" t="s">
        <v>812</v>
      </c>
      <c r="E108" s="9" t="s">
        <v>68</v>
      </c>
      <c r="F108" s="7" t="s">
        <v>813</v>
      </c>
      <c r="G108" s="7" t="s">
        <v>705</v>
      </c>
      <c r="H108" s="6">
        <v>2</v>
      </c>
      <c r="I108" s="6">
        <f t="shared" ref="I108:I118" si="19">U108*4</f>
        <v>10.8</v>
      </c>
      <c r="J108" s="6">
        <v>6</v>
      </c>
      <c r="K108" s="6"/>
      <c r="L108" s="6"/>
      <c r="M108" s="6">
        <v>5</v>
      </c>
      <c r="N108" s="34">
        <f t="shared" si="11"/>
        <v>23.8</v>
      </c>
      <c r="O108" s="6"/>
      <c r="P108" s="6"/>
      <c r="Q108" s="34">
        <f t="shared" si="12"/>
        <v>0</v>
      </c>
      <c r="R108" s="11">
        <f t="shared" si="14"/>
        <v>17</v>
      </c>
      <c r="S108" s="12"/>
      <c r="T108" s="12"/>
      <c r="U108" s="12">
        <v>2.7</v>
      </c>
      <c r="V108" s="12" t="s">
        <v>778</v>
      </c>
      <c r="W108" s="12" t="s">
        <v>72</v>
      </c>
      <c r="X108" s="12" t="s">
        <v>72</v>
      </c>
      <c r="Y108" s="12" t="s">
        <v>814</v>
      </c>
      <c r="Z108" s="12" t="s">
        <v>72</v>
      </c>
      <c r="AA108" s="12" t="s">
        <v>815</v>
      </c>
    </row>
    <row r="109" ht="26.25" customHeight="1" spans="1:27">
      <c r="A109" s="6">
        <v>106</v>
      </c>
      <c r="B109" s="7" t="s">
        <v>816</v>
      </c>
      <c r="C109" s="7" t="s">
        <v>436</v>
      </c>
      <c r="D109" s="8" t="s">
        <v>817</v>
      </c>
      <c r="E109" s="9" t="s">
        <v>68</v>
      </c>
      <c r="F109" s="7" t="s">
        <v>134</v>
      </c>
      <c r="G109" s="7" t="s">
        <v>705</v>
      </c>
      <c r="H109" s="6">
        <v>2</v>
      </c>
      <c r="I109" s="6">
        <f t="shared" si="18"/>
        <v>18</v>
      </c>
      <c r="J109" s="6">
        <v>8</v>
      </c>
      <c r="K109" s="6"/>
      <c r="L109" s="6">
        <v>5</v>
      </c>
      <c r="M109" s="6">
        <v>5</v>
      </c>
      <c r="N109" s="34">
        <f t="shared" si="11"/>
        <v>38</v>
      </c>
      <c r="O109" s="6"/>
      <c r="P109" s="6">
        <v>7</v>
      </c>
      <c r="Q109" s="34">
        <f t="shared" si="12"/>
        <v>7</v>
      </c>
      <c r="R109" s="11">
        <f t="shared" si="14"/>
        <v>32.1428571428571</v>
      </c>
      <c r="S109" s="12"/>
      <c r="T109" s="12"/>
      <c r="U109" s="12">
        <v>90</v>
      </c>
      <c r="V109" s="12" t="s">
        <v>818</v>
      </c>
      <c r="W109" s="12" t="s">
        <v>72</v>
      </c>
      <c r="X109" s="12" t="s">
        <v>819</v>
      </c>
      <c r="Y109" s="12" t="s">
        <v>511</v>
      </c>
      <c r="Z109" s="12" t="s">
        <v>72</v>
      </c>
      <c r="AA109" s="12" t="s">
        <v>820</v>
      </c>
    </row>
    <row r="110" ht="26.25" customHeight="1" spans="1:27">
      <c r="A110" s="6">
        <v>107</v>
      </c>
      <c r="B110" s="7" t="s">
        <v>821</v>
      </c>
      <c r="C110" s="7" t="s">
        <v>436</v>
      </c>
      <c r="D110" s="8" t="s">
        <v>67</v>
      </c>
      <c r="E110" s="9" t="s">
        <v>68</v>
      </c>
      <c r="F110" s="7" t="s">
        <v>822</v>
      </c>
      <c r="G110" s="7" t="s">
        <v>705</v>
      </c>
      <c r="H110" s="6">
        <v>2</v>
      </c>
      <c r="I110" s="6">
        <f t="shared" si="18"/>
        <v>12.4</v>
      </c>
      <c r="J110" s="6">
        <v>8</v>
      </c>
      <c r="K110" s="6"/>
      <c r="L110" s="6"/>
      <c r="M110" s="6">
        <v>5</v>
      </c>
      <c r="N110" s="34">
        <f t="shared" si="11"/>
        <v>27.4</v>
      </c>
      <c r="O110" s="6"/>
      <c r="P110" s="6"/>
      <c r="Q110" s="34">
        <f t="shared" si="12"/>
        <v>0</v>
      </c>
      <c r="R110" s="11">
        <f t="shared" si="14"/>
        <v>19.5714285714286</v>
      </c>
      <c r="S110" s="12"/>
      <c r="T110" s="12"/>
      <c r="U110" s="12">
        <v>62</v>
      </c>
      <c r="V110" s="12" t="s">
        <v>823</v>
      </c>
      <c r="W110" s="12" t="s">
        <v>72</v>
      </c>
      <c r="X110" s="12" t="s">
        <v>72</v>
      </c>
      <c r="Y110" s="12" t="s">
        <v>511</v>
      </c>
      <c r="Z110" s="12" t="s">
        <v>72</v>
      </c>
      <c r="AA110" s="12" t="s">
        <v>824</v>
      </c>
    </row>
    <row r="111" ht="26.25" customHeight="1" spans="1:27">
      <c r="A111" s="6">
        <v>108</v>
      </c>
      <c r="B111" s="7" t="s">
        <v>825</v>
      </c>
      <c r="C111" s="7" t="s">
        <v>436</v>
      </c>
      <c r="D111" s="8" t="s">
        <v>752</v>
      </c>
      <c r="E111" s="9" t="s">
        <v>68</v>
      </c>
      <c r="F111" s="7" t="s">
        <v>721</v>
      </c>
      <c r="G111" s="7" t="s">
        <v>705</v>
      </c>
      <c r="H111" s="6">
        <v>3</v>
      </c>
      <c r="I111" s="6">
        <f t="shared" si="19"/>
        <v>16.96</v>
      </c>
      <c r="J111" s="6">
        <v>5</v>
      </c>
      <c r="K111" s="6"/>
      <c r="L111" s="6"/>
      <c r="M111" s="6">
        <v>5</v>
      </c>
      <c r="N111" s="34">
        <f t="shared" si="11"/>
        <v>29.96</v>
      </c>
      <c r="O111" s="6"/>
      <c r="P111" s="6">
        <v>7</v>
      </c>
      <c r="Q111" s="34">
        <f t="shared" si="12"/>
        <v>7</v>
      </c>
      <c r="R111" s="11">
        <f t="shared" si="14"/>
        <v>26.4</v>
      </c>
      <c r="S111" s="12"/>
      <c r="T111" s="12">
        <v>211</v>
      </c>
      <c r="U111" s="12">
        <v>4.24</v>
      </c>
      <c r="V111" s="12" t="s">
        <v>180</v>
      </c>
      <c r="W111" s="12" t="s">
        <v>72</v>
      </c>
      <c r="X111" s="12" t="s">
        <v>72</v>
      </c>
      <c r="Y111" s="12" t="s">
        <v>519</v>
      </c>
      <c r="Z111" s="35" t="s">
        <v>826</v>
      </c>
      <c r="AA111" s="12" t="s">
        <v>827</v>
      </c>
    </row>
    <row r="112" ht="26.25" customHeight="1" spans="1:27">
      <c r="A112" s="6">
        <v>109</v>
      </c>
      <c r="B112" s="7" t="s">
        <v>828</v>
      </c>
      <c r="C112" s="7" t="s">
        <v>436</v>
      </c>
      <c r="D112" s="8" t="s">
        <v>149</v>
      </c>
      <c r="E112" s="9" t="s">
        <v>68</v>
      </c>
      <c r="F112" s="7" t="s">
        <v>753</v>
      </c>
      <c r="G112" s="7" t="s">
        <v>705</v>
      </c>
      <c r="H112" s="6">
        <v>2</v>
      </c>
      <c r="I112" s="6">
        <f t="shared" si="19"/>
        <v>14.28</v>
      </c>
      <c r="J112" s="6">
        <v>8</v>
      </c>
      <c r="K112" s="6">
        <v>2</v>
      </c>
      <c r="L112" s="6">
        <v>5</v>
      </c>
      <c r="M112" s="6">
        <v>5</v>
      </c>
      <c r="N112" s="34">
        <f t="shared" si="11"/>
        <v>36.28</v>
      </c>
      <c r="O112" s="6"/>
      <c r="P112" s="6">
        <v>7</v>
      </c>
      <c r="Q112" s="34">
        <f t="shared" si="12"/>
        <v>7</v>
      </c>
      <c r="R112" s="11">
        <f t="shared" si="14"/>
        <v>30.9142857142857</v>
      </c>
      <c r="S112" s="12"/>
      <c r="T112" s="12"/>
      <c r="U112" s="12">
        <v>3.57</v>
      </c>
      <c r="V112" s="12" t="s">
        <v>829</v>
      </c>
      <c r="W112" s="12" t="s">
        <v>125</v>
      </c>
      <c r="X112" s="12" t="s">
        <v>575</v>
      </c>
      <c r="Y112" s="12" t="s">
        <v>830</v>
      </c>
      <c r="Z112" s="12" t="s">
        <v>72</v>
      </c>
      <c r="AA112" s="12" t="s">
        <v>831</v>
      </c>
    </row>
    <row r="113" ht="26.25" customHeight="1" spans="1:27">
      <c r="A113" s="6">
        <v>110</v>
      </c>
      <c r="B113" s="7" t="s">
        <v>832</v>
      </c>
      <c r="C113" s="7" t="s">
        <v>66</v>
      </c>
      <c r="D113" s="8" t="s">
        <v>833</v>
      </c>
      <c r="E113" s="9" t="s">
        <v>68</v>
      </c>
      <c r="F113" s="7" t="s">
        <v>721</v>
      </c>
      <c r="G113" s="7" t="s">
        <v>834</v>
      </c>
      <c r="H113" s="6">
        <v>3</v>
      </c>
      <c r="I113" s="6">
        <f t="shared" si="19"/>
        <v>17.6</v>
      </c>
      <c r="J113" s="6">
        <v>8</v>
      </c>
      <c r="K113" s="6"/>
      <c r="L113" s="6">
        <v>2</v>
      </c>
      <c r="M113" s="6">
        <v>5</v>
      </c>
      <c r="N113" s="34">
        <f t="shared" si="11"/>
        <v>35.6</v>
      </c>
      <c r="O113" s="6"/>
      <c r="P113" s="6"/>
      <c r="Q113" s="34">
        <f t="shared" si="12"/>
        <v>0</v>
      </c>
      <c r="R113" s="11">
        <f t="shared" si="14"/>
        <v>25.4285714285714</v>
      </c>
      <c r="S113" s="12"/>
      <c r="T113" s="12">
        <v>211</v>
      </c>
      <c r="U113" s="12">
        <v>4.4</v>
      </c>
      <c r="V113" s="12" t="s">
        <v>835</v>
      </c>
      <c r="W113" s="12" t="s">
        <v>72</v>
      </c>
      <c r="X113" s="12" t="s">
        <v>836</v>
      </c>
      <c r="Y113" s="12" t="s">
        <v>837</v>
      </c>
      <c r="Z113" s="12" t="s">
        <v>72</v>
      </c>
      <c r="AA113" s="12" t="s">
        <v>838</v>
      </c>
    </row>
    <row r="114" ht="26.25" customHeight="1" spans="1:27">
      <c r="A114" s="6">
        <v>111</v>
      </c>
      <c r="B114" s="7" t="s">
        <v>839</v>
      </c>
      <c r="C114" s="7" t="s">
        <v>436</v>
      </c>
      <c r="D114" s="8" t="s">
        <v>105</v>
      </c>
      <c r="E114" s="9" t="s">
        <v>76</v>
      </c>
      <c r="F114" s="7" t="s">
        <v>69</v>
      </c>
      <c r="G114" s="7" t="s">
        <v>834</v>
      </c>
      <c r="H114" s="6">
        <v>2</v>
      </c>
      <c r="I114" s="6">
        <f t="shared" si="19"/>
        <v>11.72</v>
      </c>
      <c r="J114" s="6">
        <v>2</v>
      </c>
      <c r="K114" s="6"/>
      <c r="L114" s="6"/>
      <c r="M114" s="6"/>
      <c r="N114" s="34">
        <f t="shared" si="11"/>
        <v>15.72</v>
      </c>
      <c r="O114" s="6"/>
      <c r="P114" s="6"/>
      <c r="Q114" s="34">
        <f t="shared" si="12"/>
        <v>0</v>
      </c>
      <c r="R114" s="11">
        <f>N114+Q114</f>
        <v>15.72</v>
      </c>
      <c r="S114" s="12"/>
      <c r="T114" s="12" t="s">
        <v>516</v>
      </c>
      <c r="U114" s="12">
        <v>2.93</v>
      </c>
      <c r="V114" s="12" t="s">
        <v>118</v>
      </c>
      <c r="W114" s="12" t="s">
        <v>72</v>
      </c>
      <c r="X114" s="12" t="s">
        <v>72</v>
      </c>
      <c r="Y114" s="12" t="s">
        <v>72</v>
      </c>
      <c r="Z114" s="12"/>
      <c r="AA114" s="12"/>
    </row>
    <row r="115" ht="26.25" customHeight="1" spans="1:27">
      <c r="A115" s="6">
        <v>112</v>
      </c>
      <c r="B115" s="7" t="s">
        <v>840</v>
      </c>
      <c r="C115" s="7" t="s">
        <v>436</v>
      </c>
      <c r="D115" s="8" t="s">
        <v>841</v>
      </c>
      <c r="E115" s="9" t="s">
        <v>68</v>
      </c>
      <c r="F115" s="7" t="s">
        <v>721</v>
      </c>
      <c r="G115" s="7" t="s">
        <v>834</v>
      </c>
      <c r="H115" s="6">
        <v>3</v>
      </c>
      <c r="I115" s="6">
        <f t="shared" si="19"/>
        <v>17</v>
      </c>
      <c r="J115" s="6">
        <v>7</v>
      </c>
      <c r="K115" s="6">
        <v>2</v>
      </c>
      <c r="L115" s="6">
        <v>2</v>
      </c>
      <c r="M115" s="6">
        <v>4</v>
      </c>
      <c r="N115" s="34">
        <f t="shared" si="11"/>
        <v>35</v>
      </c>
      <c r="O115" s="6"/>
      <c r="P115" s="6"/>
      <c r="Q115" s="34">
        <f t="shared" si="12"/>
        <v>0</v>
      </c>
      <c r="R115" s="11">
        <f t="shared" ref="R115:R117" si="20">(N115+Q115)/70*50</f>
        <v>25</v>
      </c>
      <c r="S115" s="12"/>
      <c r="T115" s="12">
        <v>211</v>
      </c>
      <c r="U115" s="12">
        <v>4.25</v>
      </c>
      <c r="V115" s="12" t="s">
        <v>842</v>
      </c>
      <c r="W115" s="12" t="s">
        <v>125</v>
      </c>
      <c r="X115" s="12" t="s">
        <v>843</v>
      </c>
      <c r="Y115" s="12" t="s">
        <v>629</v>
      </c>
      <c r="Z115" s="12" t="s">
        <v>72</v>
      </c>
      <c r="AA115" s="12" t="s">
        <v>844</v>
      </c>
    </row>
    <row r="116" ht="26.25" customHeight="1" spans="1:27">
      <c r="A116" s="6">
        <v>113</v>
      </c>
      <c r="B116" s="7" t="s">
        <v>845</v>
      </c>
      <c r="C116" s="7" t="s">
        <v>66</v>
      </c>
      <c r="D116" s="8" t="s">
        <v>846</v>
      </c>
      <c r="E116" s="9" t="s">
        <v>68</v>
      </c>
      <c r="F116" s="7" t="s">
        <v>847</v>
      </c>
      <c r="G116" s="7" t="s">
        <v>834</v>
      </c>
      <c r="H116" s="6">
        <v>2</v>
      </c>
      <c r="I116" s="6">
        <f t="shared" si="19"/>
        <v>15.6</v>
      </c>
      <c r="J116" s="6">
        <v>8</v>
      </c>
      <c r="K116" s="6"/>
      <c r="L116" s="6">
        <v>4</v>
      </c>
      <c r="M116" s="6">
        <v>2</v>
      </c>
      <c r="N116" s="34">
        <f t="shared" si="11"/>
        <v>31.6</v>
      </c>
      <c r="O116" s="6"/>
      <c r="P116" s="6">
        <v>7</v>
      </c>
      <c r="Q116" s="34">
        <f t="shared" si="12"/>
        <v>7</v>
      </c>
      <c r="R116" s="11">
        <f t="shared" si="20"/>
        <v>27.5714285714286</v>
      </c>
      <c r="S116" s="12"/>
      <c r="T116" s="12"/>
      <c r="U116" s="12">
        <v>3.9</v>
      </c>
      <c r="V116" s="12" t="s">
        <v>848</v>
      </c>
      <c r="W116" s="12" t="s">
        <v>72</v>
      </c>
      <c r="X116" s="12" t="s">
        <v>849</v>
      </c>
      <c r="Y116" s="12" t="s">
        <v>543</v>
      </c>
      <c r="Z116" s="12" t="s">
        <v>72</v>
      </c>
      <c r="AA116" s="12" t="s">
        <v>850</v>
      </c>
    </row>
    <row r="117" ht="26.25" customHeight="1" spans="1:27">
      <c r="A117" s="6">
        <v>114</v>
      </c>
      <c r="B117" s="7" t="s">
        <v>851</v>
      </c>
      <c r="C117" s="7" t="s">
        <v>436</v>
      </c>
      <c r="D117" s="8" t="s">
        <v>367</v>
      </c>
      <c r="E117" s="9" t="s">
        <v>68</v>
      </c>
      <c r="F117" s="7" t="s">
        <v>753</v>
      </c>
      <c r="G117" s="7" t="s">
        <v>834</v>
      </c>
      <c r="H117" s="6">
        <v>2</v>
      </c>
      <c r="I117" s="6">
        <f t="shared" si="19"/>
        <v>12</v>
      </c>
      <c r="J117" s="6">
        <v>6</v>
      </c>
      <c r="K117" s="6"/>
      <c r="L117" s="6"/>
      <c r="M117" s="6">
        <v>2</v>
      </c>
      <c r="N117" s="34">
        <f t="shared" si="11"/>
        <v>22</v>
      </c>
      <c r="O117" s="6"/>
      <c r="P117" s="6"/>
      <c r="Q117" s="34">
        <f t="shared" si="12"/>
        <v>0</v>
      </c>
      <c r="R117" s="11">
        <f t="shared" si="20"/>
        <v>15.7142857142857</v>
      </c>
      <c r="S117" s="12"/>
      <c r="T117" s="12"/>
      <c r="U117" s="12">
        <v>3</v>
      </c>
      <c r="V117" s="12" t="s">
        <v>555</v>
      </c>
      <c r="W117" s="12" t="s">
        <v>72</v>
      </c>
      <c r="X117" s="12" t="s">
        <v>72</v>
      </c>
      <c r="Y117" s="12" t="s">
        <v>543</v>
      </c>
      <c r="Z117" s="12" t="s">
        <v>72</v>
      </c>
      <c r="AA117" s="12" t="s">
        <v>852</v>
      </c>
    </row>
    <row r="118" ht="26.25" customHeight="1" spans="1:27">
      <c r="A118" s="6">
        <v>115</v>
      </c>
      <c r="B118" s="7" t="s">
        <v>853</v>
      </c>
      <c r="C118" s="7" t="s">
        <v>436</v>
      </c>
      <c r="D118" s="8" t="s">
        <v>224</v>
      </c>
      <c r="E118" s="9" t="s">
        <v>76</v>
      </c>
      <c r="F118" s="7" t="s">
        <v>854</v>
      </c>
      <c r="G118" s="7" t="s">
        <v>834</v>
      </c>
      <c r="H118" s="6">
        <v>3</v>
      </c>
      <c r="I118" s="6">
        <f t="shared" si="19"/>
        <v>10.96</v>
      </c>
      <c r="J118" s="6">
        <v>5</v>
      </c>
      <c r="K118" s="6">
        <v>2</v>
      </c>
      <c r="L118" s="6"/>
      <c r="M118" s="6">
        <v>2</v>
      </c>
      <c r="N118" s="34">
        <f t="shared" si="11"/>
        <v>22.96</v>
      </c>
      <c r="O118" s="6"/>
      <c r="P118" s="6"/>
      <c r="Q118" s="34">
        <f t="shared" si="12"/>
        <v>0</v>
      </c>
      <c r="R118" s="11">
        <f>N118+Q118</f>
        <v>22.96</v>
      </c>
      <c r="S118" s="12"/>
      <c r="T118" s="12">
        <v>211</v>
      </c>
      <c r="U118" s="12">
        <v>2.74</v>
      </c>
      <c r="V118" s="12" t="s">
        <v>180</v>
      </c>
      <c r="W118" s="12" t="s">
        <v>125</v>
      </c>
      <c r="X118" s="12" t="s">
        <v>72</v>
      </c>
      <c r="Y118" s="12" t="s">
        <v>543</v>
      </c>
      <c r="Z118" s="12"/>
      <c r="AA118" s="12"/>
    </row>
    <row r="119" ht="26.25" customHeight="1" spans="1:27">
      <c r="A119" s="6">
        <v>116</v>
      </c>
      <c r="B119" s="7" t="s">
        <v>855</v>
      </c>
      <c r="C119" s="7" t="s">
        <v>436</v>
      </c>
      <c r="D119" s="8" t="s">
        <v>299</v>
      </c>
      <c r="E119" s="9" t="s">
        <v>76</v>
      </c>
      <c r="F119" s="7" t="s">
        <v>856</v>
      </c>
      <c r="G119" s="7" t="s">
        <v>834</v>
      </c>
      <c r="H119" s="6">
        <v>3</v>
      </c>
      <c r="I119" s="6">
        <f>U119/5</f>
        <v>17.282</v>
      </c>
      <c r="J119" s="6">
        <v>3</v>
      </c>
      <c r="K119" s="6"/>
      <c r="L119" s="6"/>
      <c r="M119" s="6">
        <v>2</v>
      </c>
      <c r="N119" s="34">
        <f t="shared" si="11"/>
        <v>25.282</v>
      </c>
      <c r="O119" s="6"/>
      <c r="P119" s="6"/>
      <c r="Q119" s="34">
        <f t="shared" si="12"/>
        <v>0</v>
      </c>
      <c r="R119" s="11">
        <f>N119+Q119</f>
        <v>25.282</v>
      </c>
      <c r="S119" s="12"/>
      <c r="T119" s="36">
        <v>985</v>
      </c>
      <c r="U119" s="36">
        <v>86.41</v>
      </c>
      <c r="V119" s="12" t="s">
        <v>275</v>
      </c>
      <c r="W119" s="12" t="s">
        <v>72</v>
      </c>
      <c r="X119" s="12" t="s">
        <v>72</v>
      </c>
      <c r="Y119" s="12" t="s">
        <v>543</v>
      </c>
      <c r="Z119" s="12"/>
      <c r="AA119" s="12"/>
    </row>
    <row r="120" ht="26.25" customHeight="1" spans="1:27">
      <c r="A120" s="6">
        <v>117</v>
      </c>
      <c r="B120" s="7" t="s">
        <v>857</v>
      </c>
      <c r="C120" s="7" t="s">
        <v>436</v>
      </c>
      <c r="D120" s="8" t="s">
        <v>509</v>
      </c>
      <c r="E120" s="9" t="s">
        <v>68</v>
      </c>
      <c r="F120" s="7" t="s">
        <v>858</v>
      </c>
      <c r="G120" s="7" t="s">
        <v>834</v>
      </c>
      <c r="H120" s="6">
        <v>2</v>
      </c>
      <c r="I120" s="6">
        <f t="shared" ref="I120:I126" si="21">U120*4</f>
        <v>14.08</v>
      </c>
      <c r="J120" s="6">
        <v>6</v>
      </c>
      <c r="K120" s="6"/>
      <c r="L120" s="6">
        <v>5</v>
      </c>
      <c r="M120" s="6">
        <v>4</v>
      </c>
      <c r="N120" s="34">
        <f t="shared" si="11"/>
        <v>31.08</v>
      </c>
      <c r="O120" s="6">
        <v>5</v>
      </c>
      <c r="P120" s="6">
        <v>7</v>
      </c>
      <c r="Q120" s="34">
        <f t="shared" si="12"/>
        <v>12</v>
      </c>
      <c r="R120" s="11">
        <f t="shared" ref="R120:R123" si="22">(N120+Q120)/70*50</f>
        <v>30.7714285714286</v>
      </c>
      <c r="S120" s="12"/>
      <c r="T120" s="12"/>
      <c r="U120" s="12">
        <v>3.52</v>
      </c>
      <c r="V120" s="12" t="s">
        <v>859</v>
      </c>
      <c r="W120" s="12" t="s">
        <v>72</v>
      </c>
      <c r="X120" s="12" t="s">
        <v>860</v>
      </c>
      <c r="Y120" s="12" t="s">
        <v>629</v>
      </c>
      <c r="Z120" s="37" t="s">
        <v>861</v>
      </c>
      <c r="AA120" s="12" t="s">
        <v>862</v>
      </c>
    </row>
    <row r="121" ht="26.25" customHeight="1" spans="1:27">
      <c r="A121" s="6">
        <v>118</v>
      </c>
      <c r="B121" s="7" t="s">
        <v>863</v>
      </c>
      <c r="C121" s="7" t="s">
        <v>436</v>
      </c>
      <c r="D121" s="8" t="s">
        <v>372</v>
      </c>
      <c r="E121" s="9" t="s">
        <v>68</v>
      </c>
      <c r="F121" s="7" t="s">
        <v>644</v>
      </c>
      <c r="G121" s="7" t="s">
        <v>834</v>
      </c>
      <c r="H121" s="6">
        <v>3</v>
      </c>
      <c r="I121" s="6">
        <f t="shared" si="21"/>
        <v>12.48</v>
      </c>
      <c r="J121" s="6">
        <v>8</v>
      </c>
      <c r="K121" s="6"/>
      <c r="L121" s="6">
        <v>4</v>
      </c>
      <c r="M121" s="6">
        <v>2</v>
      </c>
      <c r="N121" s="34">
        <f t="shared" si="11"/>
        <v>29.48</v>
      </c>
      <c r="O121" s="6"/>
      <c r="P121" s="6"/>
      <c r="Q121" s="34">
        <f t="shared" si="12"/>
        <v>0</v>
      </c>
      <c r="R121" s="11">
        <f t="shared" si="22"/>
        <v>21.0571428571429</v>
      </c>
      <c r="S121" s="12"/>
      <c r="T121" s="12">
        <v>211</v>
      </c>
      <c r="U121" s="12">
        <v>3.12</v>
      </c>
      <c r="V121" s="12" t="s">
        <v>864</v>
      </c>
      <c r="W121" s="12" t="s">
        <v>72</v>
      </c>
      <c r="X121" s="12" t="s">
        <v>849</v>
      </c>
      <c r="Y121" s="12" t="s">
        <v>543</v>
      </c>
      <c r="Z121" s="12" t="s">
        <v>72</v>
      </c>
      <c r="AA121" s="12" t="s">
        <v>865</v>
      </c>
    </row>
    <row r="122" ht="26.25" customHeight="1" spans="1:27">
      <c r="A122" s="6">
        <v>119</v>
      </c>
      <c r="B122" s="7" t="s">
        <v>866</v>
      </c>
      <c r="C122" s="7" t="s">
        <v>436</v>
      </c>
      <c r="D122" s="8" t="s">
        <v>648</v>
      </c>
      <c r="E122" s="9" t="s">
        <v>68</v>
      </c>
      <c r="F122" s="7" t="s">
        <v>753</v>
      </c>
      <c r="G122" s="7" t="s">
        <v>834</v>
      </c>
      <c r="H122" s="6">
        <v>2</v>
      </c>
      <c r="I122" s="6">
        <f t="shared" si="21"/>
        <v>12.4</v>
      </c>
      <c r="J122" s="6">
        <v>6</v>
      </c>
      <c r="K122" s="6"/>
      <c r="L122" s="6"/>
      <c r="M122" s="6">
        <v>5</v>
      </c>
      <c r="N122" s="34">
        <f t="shared" si="11"/>
        <v>25.4</v>
      </c>
      <c r="O122" s="6"/>
      <c r="P122" s="6"/>
      <c r="Q122" s="34">
        <f t="shared" si="12"/>
        <v>0</v>
      </c>
      <c r="R122" s="11">
        <f t="shared" si="22"/>
        <v>18.1428571428571</v>
      </c>
      <c r="S122" s="12"/>
      <c r="T122" s="36"/>
      <c r="U122" s="36">
        <v>3.1</v>
      </c>
      <c r="V122" s="12" t="s">
        <v>867</v>
      </c>
      <c r="W122" s="12" t="s">
        <v>72</v>
      </c>
      <c r="X122" s="12" t="s">
        <v>72</v>
      </c>
      <c r="Y122" s="12" t="s">
        <v>511</v>
      </c>
      <c r="Z122" s="12" t="s">
        <v>72</v>
      </c>
      <c r="AA122" s="12" t="s">
        <v>868</v>
      </c>
    </row>
    <row r="123" ht="26.25" customHeight="1" spans="1:27">
      <c r="A123" s="6">
        <v>120</v>
      </c>
      <c r="B123" s="7" t="s">
        <v>869</v>
      </c>
      <c r="C123" s="7" t="s">
        <v>436</v>
      </c>
      <c r="D123" s="8" t="s">
        <v>841</v>
      </c>
      <c r="E123" s="9" t="s">
        <v>68</v>
      </c>
      <c r="F123" s="7" t="s">
        <v>644</v>
      </c>
      <c r="G123" s="7" t="s">
        <v>834</v>
      </c>
      <c r="H123" s="6">
        <v>3</v>
      </c>
      <c r="I123" s="6">
        <f t="shared" si="21"/>
        <v>14.36</v>
      </c>
      <c r="J123" s="6">
        <v>8</v>
      </c>
      <c r="K123" s="6">
        <v>2</v>
      </c>
      <c r="L123" s="6">
        <v>5</v>
      </c>
      <c r="M123" s="6">
        <v>4</v>
      </c>
      <c r="N123" s="34">
        <f t="shared" si="11"/>
        <v>36.36</v>
      </c>
      <c r="O123" s="6"/>
      <c r="P123" s="6"/>
      <c r="Q123" s="34">
        <f t="shared" si="12"/>
        <v>0</v>
      </c>
      <c r="R123" s="11">
        <f t="shared" si="22"/>
        <v>25.9714285714286</v>
      </c>
      <c r="S123" s="12"/>
      <c r="T123" s="12">
        <v>211</v>
      </c>
      <c r="U123" s="12">
        <v>3.59</v>
      </c>
      <c r="V123" s="12" t="s">
        <v>870</v>
      </c>
      <c r="W123" s="12" t="s">
        <v>125</v>
      </c>
      <c r="X123" s="12" t="s">
        <v>871</v>
      </c>
      <c r="Y123" s="12" t="s">
        <v>629</v>
      </c>
      <c r="Z123" s="12" t="s">
        <v>72</v>
      </c>
      <c r="AA123" s="12" t="s">
        <v>872</v>
      </c>
    </row>
    <row r="124" ht="26.25" customHeight="1" spans="1:27">
      <c r="A124" s="6">
        <v>121</v>
      </c>
      <c r="B124" s="7" t="s">
        <v>873</v>
      </c>
      <c r="C124" s="7" t="s">
        <v>436</v>
      </c>
      <c r="D124" s="8" t="s">
        <v>75</v>
      </c>
      <c r="E124" s="9" t="s">
        <v>76</v>
      </c>
      <c r="F124" s="7" t="s">
        <v>721</v>
      </c>
      <c r="G124" s="7" t="s">
        <v>834</v>
      </c>
      <c r="H124" s="6">
        <v>3</v>
      </c>
      <c r="I124" s="6">
        <f t="shared" si="21"/>
        <v>12.84</v>
      </c>
      <c r="J124" s="6">
        <v>8</v>
      </c>
      <c r="K124" s="6"/>
      <c r="L124" s="6"/>
      <c r="M124" s="6"/>
      <c r="N124" s="34">
        <f t="shared" si="11"/>
        <v>23.84</v>
      </c>
      <c r="O124" s="6"/>
      <c r="P124" s="6"/>
      <c r="Q124" s="34">
        <f t="shared" si="12"/>
        <v>0</v>
      </c>
      <c r="R124" s="11">
        <f>N124+Q124</f>
        <v>23.84</v>
      </c>
      <c r="S124" s="12"/>
      <c r="T124" s="12">
        <v>211</v>
      </c>
      <c r="U124" s="12">
        <v>3.21</v>
      </c>
      <c r="V124" s="12" t="s">
        <v>874</v>
      </c>
      <c r="W124" s="12" t="s">
        <v>72</v>
      </c>
      <c r="X124" s="12" t="s">
        <v>72</v>
      </c>
      <c r="Y124" s="12" t="s">
        <v>72</v>
      </c>
      <c r="Z124" s="12"/>
      <c r="AA124" s="12"/>
    </row>
    <row r="125" ht="26.25" customHeight="1" spans="1:27">
      <c r="A125" s="6">
        <v>122</v>
      </c>
      <c r="B125" s="7" t="s">
        <v>875</v>
      </c>
      <c r="C125" s="7" t="s">
        <v>436</v>
      </c>
      <c r="D125" s="8" t="s">
        <v>105</v>
      </c>
      <c r="E125" s="9" t="s">
        <v>76</v>
      </c>
      <c r="F125" s="7" t="s">
        <v>876</v>
      </c>
      <c r="G125" s="7" t="s">
        <v>834</v>
      </c>
      <c r="H125" s="6">
        <v>2</v>
      </c>
      <c r="I125" s="6">
        <f t="shared" si="21"/>
        <v>14.36</v>
      </c>
      <c r="J125" s="6">
        <v>2</v>
      </c>
      <c r="K125" s="6"/>
      <c r="L125" s="6">
        <v>5</v>
      </c>
      <c r="M125" s="6">
        <v>5</v>
      </c>
      <c r="N125" s="34">
        <f t="shared" si="11"/>
        <v>28.36</v>
      </c>
      <c r="O125" s="6"/>
      <c r="P125" s="6"/>
      <c r="Q125" s="34">
        <f t="shared" si="12"/>
        <v>0</v>
      </c>
      <c r="R125" s="11">
        <f>N125+Q125</f>
        <v>28.36</v>
      </c>
      <c r="S125" s="12"/>
      <c r="T125" s="12"/>
      <c r="U125" s="12">
        <v>3.59</v>
      </c>
      <c r="V125" s="12" t="s">
        <v>303</v>
      </c>
      <c r="W125" s="12" t="s">
        <v>72</v>
      </c>
      <c r="X125" s="12" t="s">
        <v>221</v>
      </c>
      <c r="Y125" s="12" t="s">
        <v>511</v>
      </c>
      <c r="Z125" s="12"/>
      <c r="AA125" s="12"/>
    </row>
    <row r="126" ht="26.25" customHeight="1" spans="1:27">
      <c r="A126" s="6">
        <v>123</v>
      </c>
      <c r="B126" s="7" t="s">
        <v>877</v>
      </c>
      <c r="C126" s="7" t="s">
        <v>436</v>
      </c>
      <c r="D126" s="8" t="s">
        <v>878</v>
      </c>
      <c r="E126" s="9" t="s">
        <v>68</v>
      </c>
      <c r="F126" s="7" t="s">
        <v>753</v>
      </c>
      <c r="G126" s="7" t="s">
        <v>834</v>
      </c>
      <c r="H126" s="6">
        <v>2</v>
      </c>
      <c r="I126" s="6">
        <f t="shared" si="21"/>
        <v>12</v>
      </c>
      <c r="J126" s="6">
        <v>7</v>
      </c>
      <c r="K126" s="6"/>
      <c r="L126" s="6">
        <v>5</v>
      </c>
      <c r="M126" s="6">
        <v>4</v>
      </c>
      <c r="N126" s="34">
        <f t="shared" si="11"/>
        <v>30</v>
      </c>
      <c r="O126" s="6"/>
      <c r="P126" s="6"/>
      <c r="Q126" s="34">
        <f t="shared" si="12"/>
        <v>0</v>
      </c>
      <c r="R126" s="11">
        <f>(N126+Q126)/70*50</f>
        <v>21.4285714285714</v>
      </c>
      <c r="S126" s="12"/>
      <c r="T126" s="12"/>
      <c r="U126" s="12">
        <v>3</v>
      </c>
      <c r="V126" s="12" t="s">
        <v>879</v>
      </c>
      <c r="W126" s="12" t="s">
        <v>72</v>
      </c>
      <c r="X126" s="12" t="s">
        <v>206</v>
      </c>
      <c r="Y126" s="12" t="s">
        <v>629</v>
      </c>
      <c r="Z126" s="12" t="s">
        <v>72</v>
      </c>
      <c r="AA126" s="12" t="s">
        <v>779</v>
      </c>
    </row>
    <row r="127" ht="26.25" customHeight="1" spans="1:27">
      <c r="A127" s="6">
        <v>124</v>
      </c>
      <c r="B127" s="7" t="s">
        <v>880</v>
      </c>
      <c r="C127" s="7" t="s">
        <v>436</v>
      </c>
      <c r="D127" s="8" t="s">
        <v>201</v>
      </c>
      <c r="E127" s="9" t="s">
        <v>76</v>
      </c>
      <c r="F127" s="7" t="s">
        <v>881</v>
      </c>
      <c r="G127" s="7" t="s">
        <v>834</v>
      </c>
      <c r="H127" s="6">
        <v>3</v>
      </c>
      <c r="I127" s="6">
        <f t="shared" ref="I127:I141" si="23">U127*4</f>
        <v>16.88</v>
      </c>
      <c r="J127" s="6">
        <v>6</v>
      </c>
      <c r="K127" s="6"/>
      <c r="L127" s="6"/>
      <c r="M127" s="6"/>
      <c r="N127" s="34">
        <f t="shared" si="11"/>
        <v>25.88</v>
      </c>
      <c r="O127" s="6"/>
      <c r="P127" s="6"/>
      <c r="Q127" s="34">
        <f t="shared" si="12"/>
        <v>0</v>
      </c>
      <c r="R127" s="11">
        <f>N127+Q127</f>
        <v>25.88</v>
      </c>
      <c r="S127" s="12"/>
      <c r="T127" s="12">
        <v>985</v>
      </c>
      <c r="U127" s="12">
        <v>4.22</v>
      </c>
      <c r="V127" s="12" t="s">
        <v>867</v>
      </c>
      <c r="W127" s="12" t="s">
        <v>72</v>
      </c>
      <c r="X127" s="12" t="s">
        <v>72</v>
      </c>
      <c r="Y127" s="12" t="s">
        <v>72</v>
      </c>
      <c r="Z127" s="12"/>
      <c r="AA127" s="12"/>
    </row>
    <row r="128" ht="26.25" customHeight="1" spans="1:27">
      <c r="A128" s="6">
        <v>125</v>
      </c>
      <c r="B128" s="7" t="s">
        <v>882</v>
      </c>
      <c r="C128" s="7" t="s">
        <v>436</v>
      </c>
      <c r="D128" s="8" t="s">
        <v>201</v>
      </c>
      <c r="E128" s="9" t="s">
        <v>76</v>
      </c>
      <c r="F128" s="7" t="s">
        <v>455</v>
      </c>
      <c r="G128" s="7" t="s">
        <v>883</v>
      </c>
      <c r="H128" s="6">
        <v>2</v>
      </c>
      <c r="I128" s="6">
        <f t="shared" si="23"/>
        <v>16</v>
      </c>
      <c r="J128" s="6">
        <v>2</v>
      </c>
      <c r="K128" s="6"/>
      <c r="L128" s="6"/>
      <c r="M128" s="6"/>
      <c r="N128" s="34">
        <f t="shared" si="11"/>
        <v>20</v>
      </c>
      <c r="O128" s="6"/>
      <c r="P128" s="6"/>
      <c r="Q128" s="34">
        <f t="shared" si="12"/>
        <v>0</v>
      </c>
      <c r="R128" s="11">
        <f>N128+Q128</f>
        <v>20</v>
      </c>
      <c r="S128" s="12"/>
      <c r="T128" s="12"/>
      <c r="U128" s="12">
        <v>4</v>
      </c>
      <c r="V128" s="12" t="s">
        <v>884</v>
      </c>
      <c r="W128" s="12" t="s">
        <v>72</v>
      </c>
      <c r="X128" s="12" t="s">
        <v>72</v>
      </c>
      <c r="Y128" s="12" t="s">
        <v>72</v>
      </c>
      <c r="Z128" s="12"/>
      <c r="AA128" s="12"/>
    </row>
    <row r="129" ht="26.25" customHeight="1" spans="1:27">
      <c r="A129" s="6">
        <v>126</v>
      </c>
      <c r="B129" s="7" t="s">
        <v>885</v>
      </c>
      <c r="C129" s="7" t="s">
        <v>436</v>
      </c>
      <c r="D129" s="8" t="s">
        <v>318</v>
      </c>
      <c r="E129" s="9" t="s">
        <v>76</v>
      </c>
      <c r="F129" s="7" t="s">
        <v>886</v>
      </c>
      <c r="G129" s="7" t="s">
        <v>883</v>
      </c>
      <c r="H129" s="6">
        <v>2</v>
      </c>
      <c r="I129" s="25">
        <f>U129/10</f>
        <v>17.05</v>
      </c>
      <c r="J129" s="6">
        <v>3</v>
      </c>
      <c r="K129" s="6">
        <v>2</v>
      </c>
      <c r="L129" s="6">
        <v>2</v>
      </c>
      <c r="M129" s="6"/>
      <c r="N129" s="34">
        <f t="shared" si="11"/>
        <v>26.05</v>
      </c>
      <c r="O129" s="6"/>
      <c r="P129" s="6"/>
      <c r="Q129" s="34">
        <f t="shared" si="12"/>
        <v>0</v>
      </c>
      <c r="R129" s="11">
        <f>N129+Q129</f>
        <v>26.05</v>
      </c>
      <c r="S129" s="12" t="s">
        <v>887</v>
      </c>
      <c r="T129" s="25"/>
      <c r="U129" s="25">
        <v>170.5</v>
      </c>
      <c r="V129" s="12" t="s">
        <v>220</v>
      </c>
      <c r="W129" s="12" t="s">
        <v>125</v>
      </c>
      <c r="X129" s="12" t="s">
        <v>888</v>
      </c>
      <c r="Y129" s="12" t="s">
        <v>72</v>
      </c>
      <c r="Z129" s="12"/>
      <c r="AA129" s="12"/>
    </row>
    <row r="130" ht="26.25" customHeight="1" spans="1:27">
      <c r="A130" s="6">
        <v>127</v>
      </c>
      <c r="B130" s="7" t="s">
        <v>889</v>
      </c>
      <c r="C130" s="7" t="s">
        <v>436</v>
      </c>
      <c r="D130" s="8" t="s">
        <v>212</v>
      </c>
      <c r="E130" s="9" t="s">
        <v>76</v>
      </c>
      <c r="F130" s="7" t="s">
        <v>890</v>
      </c>
      <c r="G130" s="7" t="s">
        <v>883</v>
      </c>
      <c r="H130" s="6">
        <v>3</v>
      </c>
      <c r="I130" s="6">
        <f t="shared" si="23"/>
        <v>13.08</v>
      </c>
      <c r="J130" s="6">
        <v>8</v>
      </c>
      <c r="K130" s="6"/>
      <c r="L130" s="6"/>
      <c r="M130" s="6">
        <v>2</v>
      </c>
      <c r="N130" s="34">
        <f t="shared" si="11"/>
        <v>26.08</v>
      </c>
      <c r="O130" s="6"/>
      <c r="P130" s="6"/>
      <c r="Q130" s="34">
        <f t="shared" si="12"/>
        <v>0</v>
      </c>
      <c r="R130" s="11">
        <f>N130+Q130</f>
        <v>26.08</v>
      </c>
      <c r="S130" s="12"/>
      <c r="T130" s="12">
        <v>985</v>
      </c>
      <c r="U130" s="12">
        <v>3.27</v>
      </c>
      <c r="V130" s="12" t="s">
        <v>891</v>
      </c>
      <c r="W130" s="12" t="s">
        <v>72</v>
      </c>
      <c r="X130" s="12" t="s">
        <v>72</v>
      </c>
      <c r="Y130" s="12" t="s">
        <v>543</v>
      </c>
      <c r="Z130" s="12"/>
      <c r="AA130" s="12"/>
    </row>
    <row r="131" ht="26.25" customHeight="1" spans="1:27">
      <c r="A131" s="6">
        <v>128</v>
      </c>
      <c r="B131" s="7" t="s">
        <v>892</v>
      </c>
      <c r="C131" s="7" t="s">
        <v>436</v>
      </c>
      <c r="D131" s="8" t="s">
        <v>75</v>
      </c>
      <c r="E131" s="9" t="s">
        <v>76</v>
      </c>
      <c r="F131" s="7" t="s">
        <v>69</v>
      </c>
      <c r="G131" s="7" t="s">
        <v>883</v>
      </c>
      <c r="H131" s="6">
        <v>2</v>
      </c>
      <c r="I131" s="6">
        <f t="shared" si="23"/>
        <v>13.52</v>
      </c>
      <c r="J131" s="6">
        <v>5</v>
      </c>
      <c r="K131" s="6"/>
      <c r="L131" s="6"/>
      <c r="M131" s="6"/>
      <c r="N131" s="34">
        <f t="shared" si="11"/>
        <v>20.52</v>
      </c>
      <c r="O131" s="6"/>
      <c r="P131" s="6"/>
      <c r="Q131" s="34">
        <f t="shared" si="12"/>
        <v>0</v>
      </c>
      <c r="R131" s="11">
        <f>N131+Q131</f>
        <v>20.52</v>
      </c>
      <c r="S131" s="12"/>
      <c r="T131" s="12" t="s">
        <v>516</v>
      </c>
      <c r="U131" s="12">
        <v>3.38</v>
      </c>
      <c r="V131" s="12" t="s">
        <v>749</v>
      </c>
      <c r="W131" s="12" t="s">
        <v>72</v>
      </c>
      <c r="X131" s="12" t="s">
        <v>72</v>
      </c>
      <c r="Y131" s="12" t="s">
        <v>72</v>
      </c>
      <c r="Z131" s="12"/>
      <c r="AA131" s="12"/>
    </row>
    <row r="132" ht="26.25" customHeight="1" spans="1:27">
      <c r="A132" s="6">
        <v>129</v>
      </c>
      <c r="B132" s="7" t="s">
        <v>893</v>
      </c>
      <c r="C132" s="7" t="s">
        <v>436</v>
      </c>
      <c r="D132" s="8" t="s">
        <v>105</v>
      </c>
      <c r="E132" s="9" t="s">
        <v>76</v>
      </c>
      <c r="F132" s="7" t="s">
        <v>894</v>
      </c>
      <c r="G132" s="7" t="s">
        <v>883</v>
      </c>
      <c r="H132" s="6">
        <v>2</v>
      </c>
      <c r="I132" s="6">
        <f t="shared" si="23"/>
        <v>13.28</v>
      </c>
      <c r="J132" s="6">
        <v>3</v>
      </c>
      <c r="K132" s="6"/>
      <c r="L132" s="6">
        <v>2</v>
      </c>
      <c r="M132" s="6"/>
      <c r="N132" s="34">
        <f t="shared" ref="N132:N141" si="24">SUM(H132:M132)</f>
        <v>20.28</v>
      </c>
      <c r="O132" s="6"/>
      <c r="P132" s="6"/>
      <c r="Q132" s="34">
        <f t="shared" ref="Q132:Q141" si="25">SUM(O132:P132)</f>
        <v>0</v>
      </c>
      <c r="R132" s="11">
        <f t="shared" ref="R132:R141" si="26">N132+Q132</f>
        <v>20.28</v>
      </c>
      <c r="S132" s="12"/>
      <c r="T132" s="12"/>
      <c r="U132" s="12">
        <v>3.32</v>
      </c>
      <c r="V132" s="12" t="s">
        <v>99</v>
      </c>
      <c r="W132" s="12" t="s">
        <v>72</v>
      </c>
      <c r="X132" s="12" t="s">
        <v>895</v>
      </c>
      <c r="Y132" s="12" t="s">
        <v>72</v>
      </c>
      <c r="Z132" s="12"/>
      <c r="AA132" s="12"/>
    </row>
    <row r="133" ht="26.25" customHeight="1" spans="1:27">
      <c r="A133" s="6">
        <v>130</v>
      </c>
      <c r="B133" s="7" t="s">
        <v>896</v>
      </c>
      <c r="C133" s="7" t="s">
        <v>436</v>
      </c>
      <c r="D133" s="8" t="s">
        <v>458</v>
      </c>
      <c r="E133" s="9" t="s">
        <v>76</v>
      </c>
      <c r="F133" s="7" t="s">
        <v>897</v>
      </c>
      <c r="G133" s="7" t="s">
        <v>883</v>
      </c>
      <c r="H133" s="6">
        <v>3</v>
      </c>
      <c r="I133" s="6">
        <f t="shared" si="23"/>
        <v>11.6</v>
      </c>
      <c r="J133" s="6">
        <v>3</v>
      </c>
      <c r="K133" s="6"/>
      <c r="L133" s="6"/>
      <c r="M133" s="6"/>
      <c r="N133" s="34">
        <f t="shared" si="24"/>
        <v>17.6</v>
      </c>
      <c r="O133" s="6"/>
      <c r="P133" s="6"/>
      <c r="Q133" s="34">
        <f t="shared" si="25"/>
        <v>0</v>
      </c>
      <c r="R133" s="11">
        <f t="shared" si="26"/>
        <v>17.6</v>
      </c>
      <c r="S133" s="12"/>
      <c r="T133" s="12">
        <v>211</v>
      </c>
      <c r="U133" s="12">
        <v>2.9</v>
      </c>
      <c r="V133" s="12" t="s">
        <v>83</v>
      </c>
      <c r="W133" s="12" t="s">
        <v>72</v>
      </c>
      <c r="X133" s="12" t="s">
        <v>72</v>
      </c>
      <c r="Y133" s="12" t="s">
        <v>72</v>
      </c>
      <c r="Z133" s="12"/>
      <c r="AA133" s="12"/>
    </row>
    <row r="134" ht="26.25" customHeight="1" spans="1:27">
      <c r="A134" s="6">
        <v>131</v>
      </c>
      <c r="B134" s="7" t="s">
        <v>898</v>
      </c>
      <c r="C134" s="7" t="s">
        <v>436</v>
      </c>
      <c r="D134" s="8" t="s">
        <v>88</v>
      </c>
      <c r="E134" s="9" t="s">
        <v>76</v>
      </c>
      <c r="F134" s="7" t="s">
        <v>899</v>
      </c>
      <c r="G134" s="7" t="s">
        <v>883</v>
      </c>
      <c r="H134" s="6">
        <v>2</v>
      </c>
      <c r="I134" s="6">
        <f t="shared" si="23"/>
        <v>12.08</v>
      </c>
      <c r="J134" s="6">
        <v>7</v>
      </c>
      <c r="K134" s="6"/>
      <c r="L134" s="6"/>
      <c r="M134" s="6">
        <v>2</v>
      </c>
      <c r="N134" s="34">
        <f t="shared" si="24"/>
        <v>23.08</v>
      </c>
      <c r="O134" s="6"/>
      <c r="P134" s="6"/>
      <c r="Q134" s="34">
        <f t="shared" si="25"/>
        <v>0</v>
      </c>
      <c r="R134" s="11">
        <f t="shared" si="26"/>
        <v>23.08</v>
      </c>
      <c r="S134" s="12"/>
      <c r="T134" s="12"/>
      <c r="U134" s="12">
        <v>3.02</v>
      </c>
      <c r="V134" s="12" t="s">
        <v>879</v>
      </c>
      <c r="W134" s="12" t="s">
        <v>72</v>
      </c>
      <c r="X134" s="12" t="s">
        <v>72</v>
      </c>
      <c r="Y134" s="12" t="s">
        <v>543</v>
      </c>
      <c r="Z134" s="12"/>
      <c r="AA134" s="12"/>
    </row>
    <row r="135" ht="26.25" customHeight="1" spans="1:27">
      <c r="A135" s="6">
        <v>132</v>
      </c>
      <c r="B135" s="7" t="s">
        <v>900</v>
      </c>
      <c r="C135" s="7" t="s">
        <v>436</v>
      </c>
      <c r="D135" s="8" t="s">
        <v>101</v>
      </c>
      <c r="E135" s="9" t="s">
        <v>76</v>
      </c>
      <c r="F135" s="7" t="s">
        <v>257</v>
      </c>
      <c r="G135" s="7" t="s">
        <v>883</v>
      </c>
      <c r="H135" s="6">
        <v>3</v>
      </c>
      <c r="I135" s="6">
        <f t="shared" si="23"/>
        <v>13.84</v>
      </c>
      <c r="J135" s="6">
        <v>8</v>
      </c>
      <c r="K135" s="6"/>
      <c r="L135" s="6">
        <v>5</v>
      </c>
      <c r="M135" s="6"/>
      <c r="N135" s="34">
        <f t="shared" si="24"/>
        <v>29.84</v>
      </c>
      <c r="O135" s="6"/>
      <c r="P135" s="6"/>
      <c r="Q135" s="34">
        <f t="shared" si="25"/>
        <v>0</v>
      </c>
      <c r="R135" s="11">
        <f t="shared" si="26"/>
        <v>29.84</v>
      </c>
      <c r="S135" s="12"/>
      <c r="T135" s="12">
        <v>985</v>
      </c>
      <c r="U135" s="12">
        <v>3.46</v>
      </c>
      <c r="V135" s="12" t="s">
        <v>560</v>
      </c>
      <c r="W135" s="12" t="s">
        <v>72</v>
      </c>
      <c r="X135" s="12" t="s">
        <v>206</v>
      </c>
      <c r="Y135" s="12" t="s">
        <v>72</v>
      </c>
      <c r="Z135" s="12"/>
      <c r="AA135" s="12"/>
    </row>
    <row r="136" ht="26.25" customHeight="1" spans="1:27">
      <c r="A136" s="6">
        <v>133</v>
      </c>
      <c r="B136" s="7" t="s">
        <v>901</v>
      </c>
      <c r="C136" s="7" t="s">
        <v>436</v>
      </c>
      <c r="D136" s="8" t="s">
        <v>219</v>
      </c>
      <c r="E136" s="9" t="s">
        <v>76</v>
      </c>
      <c r="F136" s="7" t="s">
        <v>550</v>
      </c>
      <c r="G136" s="7" t="s">
        <v>883</v>
      </c>
      <c r="H136" s="6">
        <v>2</v>
      </c>
      <c r="I136" s="6">
        <f t="shared" si="23"/>
        <v>11.28</v>
      </c>
      <c r="J136" s="6">
        <v>3</v>
      </c>
      <c r="K136" s="6"/>
      <c r="L136" s="6">
        <v>5</v>
      </c>
      <c r="M136" s="6"/>
      <c r="N136" s="34">
        <f t="shared" si="24"/>
        <v>21.28</v>
      </c>
      <c r="O136" s="6"/>
      <c r="P136" s="6"/>
      <c r="Q136" s="34">
        <f t="shared" si="25"/>
        <v>0</v>
      </c>
      <c r="R136" s="11">
        <f t="shared" si="26"/>
        <v>21.28</v>
      </c>
      <c r="S136" s="12"/>
      <c r="T136" s="12"/>
      <c r="U136" s="12">
        <v>2.82</v>
      </c>
      <c r="V136" s="12" t="s">
        <v>902</v>
      </c>
      <c r="W136" s="12" t="s">
        <v>72</v>
      </c>
      <c r="X136" s="12" t="s">
        <v>903</v>
      </c>
      <c r="Y136" s="12" t="s">
        <v>72</v>
      </c>
      <c r="Z136" s="12"/>
      <c r="AA136" s="12"/>
    </row>
    <row r="137" ht="26.25" customHeight="1" spans="1:27">
      <c r="A137" s="6">
        <v>134</v>
      </c>
      <c r="B137" s="7" t="s">
        <v>904</v>
      </c>
      <c r="C137" s="7" t="s">
        <v>436</v>
      </c>
      <c r="D137" s="8" t="s">
        <v>565</v>
      </c>
      <c r="E137" s="9" t="s">
        <v>76</v>
      </c>
      <c r="F137" s="7" t="s">
        <v>905</v>
      </c>
      <c r="G137" s="7" t="s">
        <v>883</v>
      </c>
      <c r="H137" s="6">
        <v>2</v>
      </c>
      <c r="I137" s="6">
        <f t="shared" si="23"/>
        <v>11.96</v>
      </c>
      <c r="J137" s="6">
        <v>3</v>
      </c>
      <c r="K137" s="6"/>
      <c r="L137" s="6">
        <v>5</v>
      </c>
      <c r="M137" s="6">
        <v>4</v>
      </c>
      <c r="N137" s="34">
        <f t="shared" si="24"/>
        <v>25.96</v>
      </c>
      <c r="O137" s="6"/>
      <c r="P137" s="6"/>
      <c r="Q137" s="34">
        <f t="shared" si="25"/>
        <v>0</v>
      </c>
      <c r="R137" s="11">
        <f t="shared" si="26"/>
        <v>25.96</v>
      </c>
      <c r="S137" s="12"/>
      <c r="T137" s="12"/>
      <c r="U137" s="12">
        <v>2.99</v>
      </c>
      <c r="V137" s="12" t="s">
        <v>326</v>
      </c>
      <c r="W137" s="12" t="s">
        <v>72</v>
      </c>
      <c r="X137" s="12" t="s">
        <v>221</v>
      </c>
      <c r="Y137" s="12" t="s">
        <v>533</v>
      </c>
      <c r="Z137" s="12"/>
      <c r="AA137" s="12"/>
    </row>
    <row r="138" ht="26.25" customHeight="1" spans="1:27">
      <c r="A138" s="6">
        <v>135</v>
      </c>
      <c r="B138" s="7" t="s">
        <v>906</v>
      </c>
      <c r="C138" s="7" t="s">
        <v>436</v>
      </c>
      <c r="D138" s="8" t="s">
        <v>266</v>
      </c>
      <c r="E138" s="9" t="s">
        <v>76</v>
      </c>
      <c r="F138" s="7" t="s">
        <v>432</v>
      </c>
      <c r="G138" s="7" t="s">
        <v>883</v>
      </c>
      <c r="H138" s="6">
        <v>2</v>
      </c>
      <c r="I138" s="6">
        <f t="shared" si="23"/>
        <v>13.88</v>
      </c>
      <c r="J138" s="6">
        <v>5</v>
      </c>
      <c r="K138" s="6">
        <v>2</v>
      </c>
      <c r="L138" s="6">
        <v>2</v>
      </c>
      <c r="M138" s="6"/>
      <c r="N138" s="34">
        <f t="shared" si="24"/>
        <v>24.88</v>
      </c>
      <c r="O138" s="6"/>
      <c r="P138" s="6"/>
      <c r="Q138" s="34">
        <f t="shared" si="25"/>
        <v>0</v>
      </c>
      <c r="R138" s="11">
        <f t="shared" si="26"/>
        <v>24.88</v>
      </c>
      <c r="S138" s="12"/>
      <c r="T138" s="12"/>
      <c r="U138" s="12">
        <v>3.47</v>
      </c>
      <c r="V138" s="12" t="s">
        <v>295</v>
      </c>
      <c r="W138" s="12" t="s">
        <v>125</v>
      </c>
      <c r="X138" s="12" t="s">
        <v>907</v>
      </c>
      <c r="Y138" s="12" t="s">
        <v>72</v>
      </c>
      <c r="Z138" s="12"/>
      <c r="AA138" s="12"/>
    </row>
    <row r="139" ht="26.25" customHeight="1" spans="1:27">
      <c r="A139" s="6">
        <v>136</v>
      </c>
      <c r="B139" s="7" t="s">
        <v>908</v>
      </c>
      <c r="C139" s="7" t="s">
        <v>436</v>
      </c>
      <c r="D139" s="8" t="s">
        <v>299</v>
      </c>
      <c r="E139" s="9" t="s">
        <v>76</v>
      </c>
      <c r="F139" s="7" t="s">
        <v>69</v>
      </c>
      <c r="G139" s="7" t="s">
        <v>883</v>
      </c>
      <c r="H139" s="6">
        <v>2</v>
      </c>
      <c r="I139" s="6">
        <f t="shared" si="23"/>
        <v>13.8</v>
      </c>
      <c r="J139" s="6">
        <v>5</v>
      </c>
      <c r="K139" s="6"/>
      <c r="L139" s="6"/>
      <c r="M139" s="6"/>
      <c r="N139" s="34">
        <f t="shared" si="24"/>
        <v>20.8</v>
      </c>
      <c r="O139" s="6"/>
      <c r="P139" s="6"/>
      <c r="Q139" s="34">
        <f t="shared" si="25"/>
        <v>0</v>
      </c>
      <c r="R139" s="11">
        <f t="shared" si="26"/>
        <v>20.8</v>
      </c>
      <c r="S139" s="12"/>
      <c r="T139" s="12" t="s">
        <v>516</v>
      </c>
      <c r="U139" s="12">
        <v>3.45</v>
      </c>
      <c r="V139" s="12" t="s">
        <v>107</v>
      </c>
      <c r="W139" s="12" t="s">
        <v>72</v>
      </c>
      <c r="X139" s="12" t="s">
        <v>72</v>
      </c>
      <c r="Y139" s="12" t="s">
        <v>72</v>
      </c>
      <c r="Z139" s="12"/>
      <c r="AA139" s="12">
        <v>0</v>
      </c>
    </row>
    <row r="140" ht="26.25" customHeight="1" spans="1:27">
      <c r="A140" s="6">
        <v>137</v>
      </c>
      <c r="B140" s="7" t="s">
        <v>909</v>
      </c>
      <c r="C140" s="7" t="s">
        <v>436</v>
      </c>
      <c r="D140" s="8" t="s">
        <v>230</v>
      </c>
      <c r="E140" s="9" t="s">
        <v>76</v>
      </c>
      <c r="F140" s="7" t="s">
        <v>250</v>
      </c>
      <c r="G140" s="7" t="s">
        <v>883</v>
      </c>
      <c r="H140" s="6">
        <v>2</v>
      </c>
      <c r="I140" s="6">
        <f t="shared" si="23"/>
        <v>11.44</v>
      </c>
      <c r="J140" s="6">
        <v>2</v>
      </c>
      <c r="K140" s="6"/>
      <c r="L140" s="6"/>
      <c r="M140" s="6"/>
      <c r="N140" s="34">
        <f t="shared" si="24"/>
        <v>15.44</v>
      </c>
      <c r="O140" s="6"/>
      <c r="P140" s="6"/>
      <c r="Q140" s="34">
        <f t="shared" si="25"/>
        <v>0</v>
      </c>
      <c r="R140" s="11">
        <f t="shared" si="26"/>
        <v>15.44</v>
      </c>
      <c r="S140" s="12"/>
      <c r="T140" s="12"/>
      <c r="U140" s="12">
        <v>2.86</v>
      </c>
      <c r="V140" s="12" t="s">
        <v>86</v>
      </c>
      <c r="W140" s="12" t="s">
        <v>72</v>
      </c>
      <c r="X140" s="12" t="s">
        <v>72</v>
      </c>
      <c r="Y140" s="12" t="s">
        <v>72</v>
      </c>
      <c r="Z140" s="12"/>
      <c r="AA140" s="12">
        <v>0</v>
      </c>
    </row>
    <row r="141" ht="26.25" customHeight="1" spans="1:27">
      <c r="A141" s="6">
        <v>138</v>
      </c>
      <c r="B141" s="7" t="s">
        <v>910</v>
      </c>
      <c r="C141" s="7" t="s">
        <v>436</v>
      </c>
      <c r="D141" s="8" t="s">
        <v>227</v>
      </c>
      <c r="E141" s="9" t="s">
        <v>76</v>
      </c>
      <c r="F141" s="7" t="s">
        <v>911</v>
      </c>
      <c r="G141" s="7" t="s">
        <v>883</v>
      </c>
      <c r="H141" s="6">
        <v>2</v>
      </c>
      <c r="I141" s="6">
        <f t="shared" si="23"/>
        <v>14.6</v>
      </c>
      <c r="J141" s="6">
        <v>5</v>
      </c>
      <c r="K141" s="6"/>
      <c r="L141" s="6"/>
      <c r="M141" s="6"/>
      <c r="N141" s="34">
        <f t="shared" si="24"/>
        <v>21.6</v>
      </c>
      <c r="O141" s="6"/>
      <c r="P141" s="6"/>
      <c r="Q141" s="34">
        <f t="shared" si="25"/>
        <v>0</v>
      </c>
      <c r="R141" s="11">
        <f t="shared" si="26"/>
        <v>21.6</v>
      </c>
      <c r="S141" s="12"/>
      <c r="T141" s="12"/>
      <c r="U141" s="12">
        <v>3.65</v>
      </c>
      <c r="V141" s="12" t="s">
        <v>107</v>
      </c>
      <c r="W141" s="12" t="s">
        <v>72</v>
      </c>
      <c r="X141" s="12" t="s">
        <v>72</v>
      </c>
      <c r="Y141" s="12" t="s">
        <v>72</v>
      </c>
      <c r="Z141" s="12"/>
      <c r="AA141" s="12">
        <v>0</v>
      </c>
    </row>
    <row r="142" ht="27.75" customHeight="1" spans="1:19">
      <c r="A142" s="32" t="s">
        <v>912</v>
      </c>
      <c r="B142" s="32"/>
      <c r="C142" s="32"/>
      <c r="D142" s="32"/>
      <c r="E142" s="32"/>
      <c r="F142" s="32"/>
      <c r="G142" s="32"/>
      <c r="H142" s="32"/>
      <c r="I142" s="32"/>
      <c r="J142" s="32"/>
      <c r="K142" s="32"/>
      <c r="L142" s="32"/>
      <c r="M142" s="32"/>
      <c r="N142" s="32"/>
      <c r="O142" s="32"/>
      <c r="P142" s="32"/>
      <c r="Q142" s="32"/>
      <c r="R142" s="32"/>
      <c r="S142" s="32"/>
    </row>
    <row r="143" ht="37.5" customHeight="1" spans="1:1">
      <c r="A143" s="33" t="s">
        <v>506</v>
      </c>
    </row>
  </sheetData>
  <mergeCells count="8">
    <mergeCell ref="A1:S1"/>
    <mergeCell ref="B2:G2"/>
    <mergeCell ref="H2:N2"/>
    <mergeCell ref="O2:Q2"/>
    <mergeCell ref="A142:S142"/>
    <mergeCell ref="A2:A3"/>
    <mergeCell ref="R2:R3"/>
    <mergeCell ref="S2:S3"/>
  </mergeCells>
  <conditionalFormatting sqref="B82:B101">
    <cfRule type="expression" dxfId="0" priority="8" stopIfTrue="1">
      <formula>AND(COUNTIF($B$4:$B$8,B82)&gt;1,NOT(ISBLANK(B82)))</formula>
    </cfRule>
  </conditionalFormatting>
  <conditionalFormatting sqref="B107:B118">
    <cfRule type="expression" dxfId="0" priority="6" stopIfTrue="1">
      <formula>AND(COUNTIF($B$4:$B$8,B107)&gt;1,NOT(ISBLANK(B107)))</formula>
    </cfRule>
  </conditionalFormatting>
  <conditionalFormatting sqref="B119:B130">
    <cfRule type="expression" dxfId="0" priority="7" stopIfTrue="1">
      <formula>AND(COUNTIF($B$4:$B$8,B119)&gt;1,NOT(ISBLANK(B119)))</formula>
    </cfRule>
  </conditionalFormatting>
  <conditionalFormatting sqref="B4:B106 B131:B141">
    <cfRule type="expression" dxfId="0" priority="9" stopIfTrue="1">
      <formula>AND(COUNTIF($B$4:$B$8,B4)&gt;1,NOT(ISBLANK(B4)))</formula>
    </cfRule>
  </conditionalFormatting>
  <printOptions horizontalCentered="1"/>
  <pageMargins left="0.590551181102362" right="0.393700787401575" top="0.78740157480315" bottom="0.78740157480315" header="0.511811023622047" footer="0.196850393700787"/>
  <pageSetup paperSize="9" scale="70" fitToHeight="0" orientation="landscape"/>
  <headerFooter alignWithMargins="0">
    <oddFooter>&amp;C第 &amp;P 页，共 &amp;N 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C168"/>
  <sheetViews>
    <sheetView showGridLines="0" showZeros="0" workbookViewId="0">
      <pane xSplit="3" ySplit="3" topLeftCell="D182" activePane="bottomRight" state="frozen"/>
      <selection/>
      <selection pane="topRight"/>
      <selection pane="bottomLeft"/>
      <selection pane="bottomRight" activeCell="A56" sqref="$A56:$XFD56"/>
    </sheetView>
  </sheetViews>
  <sheetFormatPr defaultColWidth="4.6" defaultRowHeight="14.25"/>
  <cols>
    <col min="1" max="1" width="4.4" style="3" customWidth="1"/>
    <col min="2" max="2" width="6.7" style="3" customWidth="1"/>
    <col min="3" max="3" width="5" style="3" customWidth="1"/>
    <col min="4" max="4" width="9.1" style="3" customWidth="1"/>
    <col min="5" max="5" width="4.6" style="3" customWidth="1"/>
    <col min="6" max="6" width="16.9" style="3" customWidth="1"/>
    <col min="7" max="7" width="18.5" style="3" customWidth="1"/>
    <col min="8" max="8" width="7.9" style="3" customWidth="1"/>
    <col min="9" max="9" width="8.4" style="3" customWidth="1"/>
    <col min="10" max="10" width="8.7" style="3" customWidth="1"/>
    <col min="11" max="11" width="9.4" style="3" customWidth="1"/>
    <col min="12" max="12" width="8.7" style="3" customWidth="1"/>
    <col min="13" max="14" width="8.4" style="3" customWidth="1"/>
    <col min="15" max="17" width="9" style="3" customWidth="1"/>
    <col min="18" max="18" width="11.5" style="3" customWidth="1"/>
    <col min="19" max="19" width="4.1" style="3" customWidth="1"/>
    <col min="20" max="20" width="7.1" style="3" customWidth="1"/>
    <col min="21" max="22" width="5.9" style="3" customWidth="1"/>
    <col min="23" max="23" width="8.7" style="3" customWidth="1"/>
    <col min="24" max="24" width="15.2" style="3" customWidth="1"/>
    <col min="25" max="25" width="9.6" style="3" customWidth="1"/>
    <col min="26" max="26" width="12.9" style="3" customWidth="1"/>
    <col min="27" max="27" width="26" style="3" customWidth="1"/>
    <col min="28" max="28" width="4.7" style="3" customWidth="1"/>
    <col min="29" max="29" width="4.7" customWidth="1"/>
    <col min="30" max="30" width="4.7" style="3" customWidth="1"/>
    <col min="31" max="16384" width="4.6" style="3"/>
  </cols>
  <sheetData>
    <row r="1" s="1" customFormat="1" ht="35.1" customHeight="1" spans="1:19">
      <c r="A1" s="4" t="s">
        <v>913</v>
      </c>
      <c r="B1" s="4"/>
      <c r="C1" s="4"/>
      <c r="D1" s="4"/>
      <c r="E1" s="4"/>
      <c r="F1" s="4"/>
      <c r="G1" s="4"/>
      <c r="H1" s="4"/>
      <c r="I1" s="4"/>
      <c r="J1" s="4"/>
      <c r="K1" s="4"/>
      <c r="L1" s="4"/>
      <c r="M1" s="4"/>
      <c r="N1" s="4"/>
      <c r="O1" s="4"/>
      <c r="P1" s="4"/>
      <c r="Q1" s="4"/>
      <c r="R1" s="4"/>
      <c r="S1" s="4"/>
    </row>
    <row r="2" ht="33.75" customHeight="1" spans="1:19">
      <c r="A2" s="5" t="s">
        <v>2</v>
      </c>
      <c r="B2" s="5" t="s">
        <v>38</v>
      </c>
      <c r="C2" s="5"/>
      <c r="D2" s="5"/>
      <c r="E2" s="5"/>
      <c r="F2" s="5"/>
      <c r="G2" s="5"/>
      <c r="H2" s="5" t="s">
        <v>39</v>
      </c>
      <c r="I2" s="5"/>
      <c r="J2" s="5"/>
      <c r="K2" s="5"/>
      <c r="L2" s="5"/>
      <c r="M2" s="5"/>
      <c r="N2" s="5"/>
      <c r="O2" s="5" t="s">
        <v>40</v>
      </c>
      <c r="P2" s="5"/>
      <c r="Q2" s="5"/>
      <c r="R2" s="5" t="s">
        <v>41</v>
      </c>
      <c r="S2" s="5" t="s">
        <v>8</v>
      </c>
    </row>
    <row r="3" ht="33.75" customHeight="1" spans="1:27">
      <c r="A3" s="5"/>
      <c r="B3" s="5" t="s">
        <v>42</v>
      </c>
      <c r="C3" s="5" t="s">
        <v>43</v>
      </c>
      <c r="D3" s="5" t="s">
        <v>44</v>
      </c>
      <c r="E3" s="5" t="s">
        <v>45</v>
      </c>
      <c r="F3" s="5" t="s">
        <v>46</v>
      </c>
      <c r="G3" s="5" t="s">
        <v>47</v>
      </c>
      <c r="H3" s="5" t="s">
        <v>48</v>
      </c>
      <c r="I3" s="5" t="s">
        <v>49</v>
      </c>
      <c r="J3" s="5" t="s">
        <v>50</v>
      </c>
      <c r="K3" s="5" t="s">
        <v>51</v>
      </c>
      <c r="L3" s="5" t="s">
        <v>52</v>
      </c>
      <c r="M3" s="5" t="s">
        <v>53</v>
      </c>
      <c r="N3" s="5" t="s">
        <v>54</v>
      </c>
      <c r="O3" s="5" t="s">
        <v>55</v>
      </c>
      <c r="P3" s="5" t="s">
        <v>56</v>
      </c>
      <c r="Q3" s="5" t="s">
        <v>57</v>
      </c>
      <c r="R3" s="5"/>
      <c r="S3" s="5"/>
      <c r="T3" s="5" t="s">
        <v>46</v>
      </c>
      <c r="U3" s="5" t="s">
        <v>58</v>
      </c>
      <c r="V3" s="5" t="s">
        <v>59</v>
      </c>
      <c r="W3" s="5" t="s">
        <v>60</v>
      </c>
      <c r="X3" s="5" t="s">
        <v>61</v>
      </c>
      <c r="Y3" s="5" t="s">
        <v>62</v>
      </c>
      <c r="Z3" s="5" t="s">
        <v>63</v>
      </c>
      <c r="AA3" s="5" t="s">
        <v>64</v>
      </c>
    </row>
    <row r="4" ht="26.25" customHeight="1" spans="1:27">
      <c r="A4" s="6">
        <v>1</v>
      </c>
      <c r="B4" s="7" t="s">
        <v>914</v>
      </c>
      <c r="C4" s="7" t="s">
        <v>66</v>
      </c>
      <c r="D4" s="8" t="s">
        <v>915</v>
      </c>
      <c r="E4" s="9" t="s">
        <v>76</v>
      </c>
      <c r="F4" s="7" t="s">
        <v>138</v>
      </c>
      <c r="G4" s="7" t="s">
        <v>70</v>
      </c>
      <c r="H4" s="6">
        <v>2</v>
      </c>
      <c r="I4" s="6">
        <f>U4*4</f>
        <v>10.96</v>
      </c>
      <c r="J4" s="6">
        <v>2</v>
      </c>
      <c r="K4" s="6"/>
      <c r="L4" s="6"/>
      <c r="M4" s="6"/>
      <c r="N4" s="6">
        <f>SUM(H4:M4)</f>
        <v>14.96</v>
      </c>
      <c r="O4" s="6"/>
      <c r="P4" s="6"/>
      <c r="Q4" s="6"/>
      <c r="R4" s="11">
        <f t="shared" ref="R4:R23" si="0">N4+Q4</f>
        <v>14.96</v>
      </c>
      <c r="S4" s="12"/>
      <c r="T4" s="12" t="s">
        <v>516</v>
      </c>
      <c r="U4" s="14">
        <v>2.74</v>
      </c>
      <c r="V4" s="7" t="s">
        <v>228</v>
      </c>
      <c r="W4" s="7"/>
      <c r="X4" s="7"/>
      <c r="Y4" s="7"/>
      <c r="Z4" s="7"/>
      <c r="AA4" s="7"/>
    </row>
    <row r="5" ht="26.25" customHeight="1" spans="1:27">
      <c r="A5" s="6">
        <v>2</v>
      </c>
      <c r="B5" s="7" t="s">
        <v>916</v>
      </c>
      <c r="C5" s="7" t="s">
        <v>66</v>
      </c>
      <c r="D5" s="8" t="s">
        <v>212</v>
      </c>
      <c r="E5" s="9" t="s">
        <v>76</v>
      </c>
      <c r="F5" s="7" t="s">
        <v>102</v>
      </c>
      <c r="G5" s="7" t="s">
        <v>70</v>
      </c>
      <c r="H5" s="6">
        <v>2</v>
      </c>
      <c r="I5" s="6">
        <f t="shared" ref="I5:I36" si="1">U5*4</f>
        <v>8.4</v>
      </c>
      <c r="J5" s="6">
        <v>3</v>
      </c>
      <c r="K5" s="6"/>
      <c r="L5" s="6"/>
      <c r="M5" s="6"/>
      <c r="N5" s="6">
        <f t="shared" ref="N5:N68" si="2">SUM(H5:M5)</f>
        <v>13.4</v>
      </c>
      <c r="O5" s="6"/>
      <c r="P5" s="6"/>
      <c r="Q5" s="6"/>
      <c r="R5" s="11">
        <f t="shared" si="0"/>
        <v>13.4</v>
      </c>
      <c r="S5" s="12"/>
      <c r="T5" s="12" t="s">
        <v>516</v>
      </c>
      <c r="U5" s="7">
        <v>2.1</v>
      </c>
      <c r="V5" s="7" t="s">
        <v>475</v>
      </c>
      <c r="W5" s="7"/>
      <c r="X5" s="7"/>
      <c r="Y5" s="7"/>
      <c r="Z5" s="7"/>
      <c r="AA5" s="7"/>
    </row>
    <row r="6" ht="26.25" customHeight="1" spans="1:27">
      <c r="A6" s="6">
        <v>3</v>
      </c>
      <c r="B6" s="7" t="s">
        <v>917</v>
      </c>
      <c r="C6" s="7" t="s">
        <v>66</v>
      </c>
      <c r="D6" s="8" t="s">
        <v>918</v>
      </c>
      <c r="E6" s="9" t="s">
        <v>76</v>
      </c>
      <c r="F6" s="7" t="s">
        <v>77</v>
      </c>
      <c r="G6" s="7" t="s">
        <v>70</v>
      </c>
      <c r="H6" s="6">
        <v>2</v>
      </c>
      <c r="I6" s="6">
        <f t="shared" si="1"/>
        <v>9.28</v>
      </c>
      <c r="J6" s="6">
        <v>2</v>
      </c>
      <c r="K6" s="6"/>
      <c r="L6" s="6"/>
      <c r="M6" s="6"/>
      <c r="N6" s="6">
        <f t="shared" si="2"/>
        <v>13.28</v>
      </c>
      <c r="O6" s="6"/>
      <c r="P6" s="6"/>
      <c r="Q6" s="6"/>
      <c r="R6" s="11">
        <f t="shared" si="0"/>
        <v>13.28</v>
      </c>
      <c r="S6" s="12"/>
      <c r="T6" s="12" t="s">
        <v>516</v>
      </c>
      <c r="U6" s="7">
        <v>2.32</v>
      </c>
      <c r="V6" s="7" t="s">
        <v>303</v>
      </c>
      <c r="W6" s="7"/>
      <c r="X6" s="7"/>
      <c r="Y6" s="7"/>
      <c r="Z6" s="7"/>
      <c r="AA6" s="7"/>
    </row>
    <row r="7" ht="26.25" customHeight="1" spans="1:27">
      <c r="A7" s="6">
        <v>4</v>
      </c>
      <c r="B7" s="7" t="s">
        <v>919</v>
      </c>
      <c r="C7" s="7" t="s">
        <v>66</v>
      </c>
      <c r="D7" s="8" t="s">
        <v>282</v>
      </c>
      <c r="E7" s="9" t="s">
        <v>76</v>
      </c>
      <c r="F7" s="7" t="s">
        <v>81</v>
      </c>
      <c r="G7" s="7" t="s">
        <v>70</v>
      </c>
      <c r="H7" s="6">
        <v>2</v>
      </c>
      <c r="I7" s="6">
        <f>U7*4/2</f>
        <v>10.1</v>
      </c>
      <c r="J7" s="6">
        <v>5</v>
      </c>
      <c r="K7" s="6"/>
      <c r="L7" s="6"/>
      <c r="M7" s="6"/>
      <c r="N7" s="6">
        <f t="shared" si="2"/>
        <v>17.1</v>
      </c>
      <c r="O7" s="6"/>
      <c r="P7" s="6"/>
      <c r="Q7" s="6"/>
      <c r="R7" s="11">
        <f t="shared" si="0"/>
        <v>17.1</v>
      </c>
      <c r="S7" s="12"/>
      <c r="T7" s="12" t="s">
        <v>516</v>
      </c>
      <c r="U7" s="7">
        <v>5.05</v>
      </c>
      <c r="V7" s="7" t="s">
        <v>418</v>
      </c>
      <c r="W7" s="7"/>
      <c r="X7" s="7"/>
      <c r="Y7" s="7"/>
      <c r="Z7" s="7"/>
      <c r="AA7" s="7"/>
    </row>
    <row r="8" ht="26.25" customHeight="1" spans="1:27">
      <c r="A8" s="6">
        <v>5</v>
      </c>
      <c r="B8" s="7" t="s">
        <v>920</v>
      </c>
      <c r="C8" s="7" t="s">
        <v>66</v>
      </c>
      <c r="D8" s="8" t="s">
        <v>153</v>
      </c>
      <c r="E8" s="9" t="s">
        <v>76</v>
      </c>
      <c r="F8" s="7" t="s">
        <v>77</v>
      </c>
      <c r="G8" s="7" t="s">
        <v>70</v>
      </c>
      <c r="H8" s="6">
        <v>2</v>
      </c>
      <c r="I8" s="6">
        <f t="shared" si="1"/>
        <v>10.32</v>
      </c>
      <c r="J8" s="6">
        <v>5</v>
      </c>
      <c r="K8" s="6"/>
      <c r="L8" s="6">
        <v>2</v>
      </c>
      <c r="M8" s="6"/>
      <c r="N8" s="6">
        <f t="shared" si="2"/>
        <v>19.32</v>
      </c>
      <c r="O8" s="6"/>
      <c r="P8" s="6"/>
      <c r="Q8" s="6"/>
      <c r="R8" s="11">
        <f t="shared" si="0"/>
        <v>19.32</v>
      </c>
      <c r="S8" s="12"/>
      <c r="T8" s="12" t="s">
        <v>516</v>
      </c>
      <c r="U8" s="7">
        <v>2.58</v>
      </c>
      <c r="V8" s="7" t="s">
        <v>369</v>
      </c>
      <c r="W8" s="7"/>
      <c r="X8" s="7" t="s">
        <v>921</v>
      </c>
      <c r="Y8" s="7"/>
      <c r="Z8" s="7"/>
      <c r="AA8" s="7"/>
    </row>
    <row r="9" ht="26.25" customHeight="1" spans="1:27">
      <c r="A9" s="6">
        <v>6</v>
      </c>
      <c r="B9" s="7" t="s">
        <v>922</v>
      </c>
      <c r="C9" s="7" t="s">
        <v>66</v>
      </c>
      <c r="D9" s="8" t="s">
        <v>284</v>
      </c>
      <c r="E9" s="9" t="s">
        <v>76</v>
      </c>
      <c r="F9" s="7" t="s">
        <v>69</v>
      </c>
      <c r="G9" s="7" t="s">
        <v>70</v>
      </c>
      <c r="H9" s="6">
        <v>2</v>
      </c>
      <c r="I9" s="6">
        <f t="shared" si="1"/>
        <v>10.04</v>
      </c>
      <c r="J9" s="6">
        <v>3</v>
      </c>
      <c r="K9" s="6"/>
      <c r="L9" s="6"/>
      <c r="M9" s="6"/>
      <c r="N9" s="6">
        <f t="shared" si="2"/>
        <v>15.04</v>
      </c>
      <c r="O9" s="6"/>
      <c r="P9" s="6"/>
      <c r="Q9" s="6"/>
      <c r="R9" s="11">
        <f t="shared" si="0"/>
        <v>15.04</v>
      </c>
      <c r="S9" s="12"/>
      <c r="T9" s="12" t="s">
        <v>516</v>
      </c>
      <c r="U9" s="7">
        <v>2.51</v>
      </c>
      <c r="V9" s="7" t="s">
        <v>923</v>
      </c>
      <c r="W9" s="7"/>
      <c r="X9" s="7"/>
      <c r="Y9" s="7"/>
      <c r="Z9" s="7"/>
      <c r="AA9" s="7"/>
    </row>
    <row r="10" ht="26.25" customHeight="1" spans="1:27">
      <c r="A10" s="6">
        <v>7</v>
      </c>
      <c r="B10" s="7" t="s">
        <v>924</v>
      </c>
      <c r="C10" s="7" t="s">
        <v>66</v>
      </c>
      <c r="D10" s="8" t="s">
        <v>97</v>
      </c>
      <c r="E10" s="9" t="s">
        <v>76</v>
      </c>
      <c r="F10" s="7" t="s">
        <v>138</v>
      </c>
      <c r="G10" s="7" t="s">
        <v>70</v>
      </c>
      <c r="H10" s="6">
        <v>2</v>
      </c>
      <c r="I10" s="6">
        <f t="shared" si="1"/>
        <v>8.12</v>
      </c>
      <c r="J10" s="6">
        <v>2</v>
      </c>
      <c r="K10" s="6"/>
      <c r="L10" s="6">
        <v>2</v>
      </c>
      <c r="M10" s="6"/>
      <c r="N10" s="6">
        <f t="shared" si="2"/>
        <v>14.12</v>
      </c>
      <c r="O10" s="6"/>
      <c r="P10" s="6"/>
      <c r="Q10" s="6"/>
      <c r="R10" s="11">
        <f t="shared" si="0"/>
        <v>14.12</v>
      </c>
      <c r="S10" s="12"/>
      <c r="T10" s="12" t="s">
        <v>516</v>
      </c>
      <c r="U10" s="7">
        <v>2.03</v>
      </c>
      <c r="V10" s="7" t="s">
        <v>340</v>
      </c>
      <c r="W10" s="7"/>
      <c r="X10" s="7" t="s">
        <v>925</v>
      </c>
      <c r="Y10" s="7"/>
      <c r="Z10" s="7"/>
      <c r="AA10" s="7"/>
    </row>
    <row r="11" ht="26.25" customHeight="1" spans="1:27">
      <c r="A11" s="6">
        <v>8</v>
      </c>
      <c r="B11" s="7" t="s">
        <v>926</v>
      </c>
      <c r="C11" s="7" t="s">
        <v>66</v>
      </c>
      <c r="D11" s="8" t="s">
        <v>227</v>
      </c>
      <c r="E11" s="9" t="s">
        <v>76</v>
      </c>
      <c r="F11" s="7" t="s">
        <v>102</v>
      </c>
      <c r="G11" s="7" t="s">
        <v>70</v>
      </c>
      <c r="H11" s="6">
        <v>2</v>
      </c>
      <c r="I11" s="6">
        <f t="shared" si="1"/>
        <v>10</v>
      </c>
      <c r="J11" s="6">
        <v>3</v>
      </c>
      <c r="K11" s="6"/>
      <c r="L11" s="6"/>
      <c r="M11" s="6"/>
      <c r="N11" s="6">
        <f t="shared" si="2"/>
        <v>15</v>
      </c>
      <c r="O11" s="6"/>
      <c r="P11" s="6"/>
      <c r="Q11" s="6"/>
      <c r="R11" s="11">
        <f t="shared" si="0"/>
        <v>15</v>
      </c>
      <c r="S11" s="12"/>
      <c r="T11" s="12" t="s">
        <v>516</v>
      </c>
      <c r="U11" s="7">
        <v>2.5</v>
      </c>
      <c r="V11" s="7" t="s">
        <v>319</v>
      </c>
      <c r="W11" s="7"/>
      <c r="X11" s="7"/>
      <c r="Y11" s="7"/>
      <c r="Z11" s="7"/>
      <c r="AA11" s="7"/>
    </row>
    <row r="12" ht="26.25" customHeight="1" spans="1:27">
      <c r="A12" s="6">
        <v>9</v>
      </c>
      <c r="B12" s="7" t="s">
        <v>927</v>
      </c>
      <c r="C12" s="7" t="s">
        <v>66</v>
      </c>
      <c r="D12" s="8" t="s">
        <v>91</v>
      </c>
      <c r="E12" s="9" t="s">
        <v>76</v>
      </c>
      <c r="F12" s="7" t="s">
        <v>69</v>
      </c>
      <c r="G12" s="7" t="s">
        <v>70</v>
      </c>
      <c r="H12" s="6">
        <v>2</v>
      </c>
      <c r="I12" s="6">
        <f t="shared" si="1"/>
        <v>10.72</v>
      </c>
      <c r="J12" s="6">
        <v>5</v>
      </c>
      <c r="K12" s="6"/>
      <c r="L12" s="6"/>
      <c r="M12" s="6"/>
      <c r="N12" s="6">
        <f t="shared" si="2"/>
        <v>17.72</v>
      </c>
      <c r="O12" s="6"/>
      <c r="P12" s="6"/>
      <c r="Q12" s="6"/>
      <c r="R12" s="11">
        <f t="shared" si="0"/>
        <v>17.72</v>
      </c>
      <c r="S12" s="12"/>
      <c r="T12" s="12" t="s">
        <v>516</v>
      </c>
      <c r="U12" s="7">
        <v>2.68</v>
      </c>
      <c r="V12" s="7" t="s">
        <v>792</v>
      </c>
      <c r="W12" s="7"/>
      <c r="X12" s="7"/>
      <c r="Y12" s="7"/>
      <c r="Z12" s="7"/>
      <c r="AA12" s="7"/>
    </row>
    <row r="13" ht="26.25" customHeight="1" spans="1:27">
      <c r="A13" s="6">
        <v>10</v>
      </c>
      <c r="B13" s="7" t="s">
        <v>928</v>
      </c>
      <c r="C13" s="7" t="s">
        <v>66</v>
      </c>
      <c r="D13" s="8" t="s">
        <v>75</v>
      </c>
      <c r="E13" s="9" t="s">
        <v>76</v>
      </c>
      <c r="F13" s="7" t="s">
        <v>81</v>
      </c>
      <c r="G13" s="7" t="s">
        <v>70</v>
      </c>
      <c r="H13" s="6">
        <v>2</v>
      </c>
      <c r="I13" s="6">
        <f>U13*4/2</f>
        <v>9.4</v>
      </c>
      <c r="J13" s="6">
        <v>2</v>
      </c>
      <c r="K13" s="6"/>
      <c r="L13" s="6"/>
      <c r="M13" s="6"/>
      <c r="N13" s="6">
        <f t="shared" si="2"/>
        <v>13.4</v>
      </c>
      <c r="O13" s="6"/>
      <c r="P13" s="6"/>
      <c r="Q13" s="6"/>
      <c r="R13" s="11">
        <f t="shared" si="0"/>
        <v>13.4</v>
      </c>
      <c r="S13" s="12"/>
      <c r="T13" s="12" t="s">
        <v>516</v>
      </c>
      <c r="U13" s="7">
        <v>4.7</v>
      </c>
      <c r="V13" s="7" t="s">
        <v>400</v>
      </c>
      <c r="W13" s="7"/>
      <c r="X13" s="7"/>
      <c r="Y13" s="7"/>
      <c r="Z13" s="7"/>
      <c r="AA13" s="7"/>
    </row>
    <row r="14" ht="26.25" customHeight="1" spans="1:27">
      <c r="A14" s="6">
        <v>11</v>
      </c>
      <c r="B14" s="7" t="s">
        <v>929</v>
      </c>
      <c r="C14" s="7" t="s">
        <v>66</v>
      </c>
      <c r="D14" s="8" t="s">
        <v>930</v>
      </c>
      <c r="E14" s="9" t="s">
        <v>76</v>
      </c>
      <c r="F14" s="7" t="s">
        <v>102</v>
      </c>
      <c r="G14" s="7" t="s">
        <v>70</v>
      </c>
      <c r="H14" s="6">
        <v>2</v>
      </c>
      <c r="I14" s="6">
        <f t="shared" si="1"/>
        <v>12</v>
      </c>
      <c r="J14" s="6">
        <v>2</v>
      </c>
      <c r="K14" s="6"/>
      <c r="L14" s="6"/>
      <c r="M14" s="6"/>
      <c r="N14" s="6">
        <f t="shared" si="2"/>
        <v>16</v>
      </c>
      <c r="O14" s="6"/>
      <c r="P14" s="6"/>
      <c r="Q14" s="6"/>
      <c r="R14" s="11">
        <f t="shared" si="0"/>
        <v>16</v>
      </c>
      <c r="S14" s="12"/>
      <c r="T14" s="12" t="s">
        <v>516</v>
      </c>
      <c r="U14" s="7">
        <v>3</v>
      </c>
      <c r="V14" s="7" t="s">
        <v>242</v>
      </c>
      <c r="W14" s="7"/>
      <c r="X14" s="7"/>
      <c r="Y14" s="7"/>
      <c r="Z14" s="7"/>
      <c r="AA14" s="7"/>
    </row>
    <row r="15" ht="26.25" customHeight="1" spans="1:27">
      <c r="A15" s="6">
        <v>12</v>
      </c>
      <c r="B15" s="7" t="s">
        <v>931</v>
      </c>
      <c r="C15" s="7" t="s">
        <v>66</v>
      </c>
      <c r="D15" s="8" t="s">
        <v>230</v>
      </c>
      <c r="E15" s="9" t="s">
        <v>76</v>
      </c>
      <c r="F15" s="7" t="s">
        <v>102</v>
      </c>
      <c r="G15" s="7" t="s">
        <v>70</v>
      </c>
      <c r="H15" s="6">
        <v>2</v>
      </c>
      <c r="I15" s="6">
        <f t="shared" si="1"/>
        <v>7.08</v>
      </c>
      <c r="J15" s="6">
        <v>4</v>
      </c>
      <c r="K15" s="6"/>
      <c r="L15" s="6"/>
      <c r="M15" s="6"/>
      <c r="N15" s="6">
        <f t="shared" si="2"/>
        <v>13.08</v>
      </c>
      <c r="O15" s="6"/>
      <c r="P15" s="6"/>
      <c r="Q15" s="6"/>
      <c r="R15" s="11">
        <f t="shared" si="0"/>
        <v>13.08</v>
      </c>
      <c r="S15" s="12"/>
      <c r="T15" s="12" t="s">
        <v>516</v>
      </c>
      <c r="U15" s="7">
        <v>1.77</v>
      </c>
      <c r="V15" s="7" t="s">
        <v>932</v>
      </c>
      <c r="W15" s="7"/>
      <c r="X15" s="7"/>
      <c r="Y15" s="7"/>
      <c r="Z15" s="7"/>
      <c r="AA15" s="7"/>
    </row>
    <row r="16" ht="26.25" customHeight="1" spans="1:27">
      <c r="A16" s="6">
        <v>13</v>
      </c>
      <c r="B16" s="7" t="s">
        <v>933</v>
      </c>
      <c r="C16" s="7" t="s">
        <v>66</v>
      </c>
      <c r="D16" s="8" t="s">
        <v>219</v>
      </c>
      <c r="E16" s="9" t="s">
        <v>76</v>
      </c>
      <c r="F16" s="7" t="s">
        <v>934</v>
      </c>
      <c r="G16" s="7" t="s">
        <v>70</v>
      </c>
      <c r="H16" s="6">
        <v>2</v>
      </c>
      <c r="I16" s="6">
        <f t="shared" si="1"/>
        <v>12.8</v>
      </c>
      <c r="J16" s="6">
        <v>4</v>
      </c>
      <c r="K16" s="6"/>
      <c r="L16" s="6"/>
      <c r="M16" s="6"/>
      <c r="N16" s="6">
        <f t="shared" si="2"/>
        <v>18.8</v>
      </c>
      <c r="O16" s="6"/>
      <c r="P16" s="6"/>
      <c r="Q16" s="6"/>
      <c r="R16" s="11">
        <f t="shared" si="0"/>
        <v>18.8</v>
      </c>
      <c r="S16" s="12"/>
      <c r="T16" s="7"/>
      <c r="U16" s="7">
        <v>3.2</v>
      </c>
      <c r="V16" s="7" t="s">
        <v>316</v>
      </c>
      <c r="W16" s="7"/>
      <c r="X16" s="7"/>
      <c r="Y16" s="7"/>
      <c r="Z16" s="7"/>
      <c r="AA16" s="7"/>
    </row>
    <row r="17" ht="26.25" customHeight="1" spans="1:27">
      <c r="A17" s="6">
        <v>14</v>
      </c>
      <c r="B17" s="7" t="s">
        <v>935</v>
      </c>
      <c r="C17" s="7" t="s">
        <v>66</v>
      </c>
      <c r="D17" s="8" t="s">
        <v>101</v>
      </c>
      <c r="E17" s="9" t="s">
        <v>76</v>
      </c>
      <c r="F17" s="7" t="s">
        <v>138</v>
      </c>
      <c r="G17" s="7" t="s">
        <v>70</v>
      </c>
      <c r="H17" s="6">
        <v>2</v>
      </c>
      <c r="I17" s="6">
        <f>U17/4</f>
        <v>18.62</v>
      </c>
      <c r="J17" s="6">
        <v>3</v>
      </c>
      <c r="K17" s="6"/>
      <c r="L17" s="6"/>
      <c r="M17" s="6"/>
      <c r="N17" s="6">
        <f t="shared" si="2"/>
        <v>23.62</v>
      </c>
      <c r="O17" s="6"/>
      <c r="P17" s="6"/>
      <c r="Q17" s="6"/>
      <c r="R17" s="11">
        <f t="shared" si="0"/>
        <v>23.62</v>
      </c>
      <c r="S17" s="12"/>
      <c r="T17" s="12" t="s">
        <v>516</v>
      </c>
      <c r="U17" s="7">
        <v>74.48</v>
      </c>
      <c r="V17" s="7" t="s">
        <v>572</v>
      </c>
      <c r="W17" s="7"/>
      <c r="X17" s="7"/>
      <c r="Y17" s="7"/>
      <c r="Z17" s="7"/>
      <c r="AA17" s="7"/>
    </row>
    <row r="18" ht="26.25" customHeight="1" spans="1:27">
      <c r="A18" s="6">
        <v>15</v>
      </c>
      <c r="B18" s="7" t="s">
        <v>936</v>
      </c>
      <c r="C18" s="7" t="s">
        <v>66</v>
      </c>
      <c r="D18" s="8" t="s">
        <v>930</v>
      </c>
      <c r="E18" s="9" t="s">
        <v>76</v>
      </c>
      <c r="F18" s="7" t="s">
        <v>138</v>
      </c>
      <c r="G18" s="7" t="s">
        <v>70</v>
      </c>
      <c r="H18" s="6">
        <v>2</v>
      </c>
      <c r="I18" s="6">
        <f>U18/4</f>
        <v>18.5125</v>
      </c>
      <c r="J18" s="6">
        <v>2</v>
      </c>
      <c r="K18" s="6"/>
      <c r="L18" s="6">
        <v>2</v>
      </c>
      <c r="M18" s="6">
        <v>5</v>
      </c>
      <c r="N18" s="6">
        <f t="shared" si="2"/>
        <v>29.5125</v>
      </c>
      <c r="O18" s="6"/>
      <c r="P18" s="6"/>
      <c r="Q18" s="6"/>
      <c r="R18" s="11">
        <f t="shared" si="0"/>
        <v>29.5125</v>
      </c>
      <c r="S18" s="12"/>
      <c r="T18" s="12" t="s">
        <v>516</v>
      </c>
      <c r="U18" s="7">
        <v>74.05</v>
      </c>
      <c r="V18" s="7" t="s">
        <v>78</v>
      </c>
      <c r="W18" s="7"/>
      <c r="X18" s="7" t="s">
        <v>937</v>
      </c>
      <c r="Y18" s="7" t="s">
        <v>938</v>
      </c>
      <c r="Z18" s="7"/>
      <c r="AA18" s="7"/>
    </row>
    <row r="19" ht="26.25" customHeight="1" spans="1:27">
      <c r="A19" s="6">
        <v>16</v>
      </c>
      <c r="B19" s="7" t="s">
        <v>939</v>
      </c>
      <c r="C19" s="7" t="s">
        <v>66</v>
      </c>
      <c r="D19" s="8" t="s">
        <v>930</v>
      </c>
      <c r="E19" s="9" t="s">
        <v>76</v>
      </c>
      <c r="F19" s="7" t="s">
        <v>102</v>
      </c>
      <c r="G19" s="7" t="s">
        <v>70</v>
      </c>
      <c r="H19" s="6">
        <v>2</v>
      </c>
      <c r="I19" s="6">
        <f t="shared" si="1"/>
        <v>8.2</v>
      </c>
      <c r="J19" s="6">
        <v>2</v>
      </c>
      <c r="K19" s="6"/>
      <c r="L19" s="6"/>
      <c r="M19" s="6"/>
      <c r="N19" s="6">
        <f t="shared" si="2"/>
        <v>12.2</v>
      </c>
      <c r="O19" s="6"/>
      <c r="P19" s="6"/>
      <c r="Q19" s="6"/>
      <c r="R19" s="11">
        <f t="shared" si="0"/>
        <v>12.2</v>
      </c>
      <c r="S19" s="12"/>
      <c r="T19" s="12" t="s">
        <v>516</v>
      </c>
      <c r="U19" s="7">
        <v>2.05</v>
      </c>
      <c r="V19" s="7" t="s">
        <v>78</v>
      </c>
      <c r="W19" s="7"/>
      <c r="X19" s="7"/>
      <c r="Y19" s="7"/>
      <c r="Z19" s="7"/>
      <c r="AA19" s="7"/>
    </row>
    <row r="20" ht="26.25" customHeight="1" spans="1:27">
      <c r="A20" s="6">
        <v>17</v>
      </c>
      <c r="B20" s="7" t="s">
        <v>940</v>
      </c>
      <c r="C20" s="7" t="s">
        <v>66</v>
      </c>
      <c r="D20" s="8" t="s">
        <v>565</v>
      </c>
      <c r="E20" s="9" t="s">
        <v>76</v>
      </c>
      <c r="F20" s="7" t="s">
        <v>69</v>
      </c>
      <c r="G20" s="7" t="s">
        <v>70</v>
      </c>
      <c r="H20" s="6">
        <v>2</v>
      </c>
      <c r="I20" s="6">
        <f t="shared" si="1"/>
        <v>11.48</v>
      </c>
      <c r="J20" s="6">
        <v>2</v>
      </c>
      <c r="K20" s="6"/>
      <c r="L20" s="6">
        <v>2</v>
      </c>
      <c r="M20" s="6"/>
      <c r="N20" s="6">
        <f t="shared" si="2"/>
        <v>17.48</v>
      </c>
      <c r="O20" s="6"/>
      <c r="P20" s="6"/>
      <c r="Q20" s="6"/>
      <c r="R20" s="11">
        <f t="shared" si="0"/>
        <v>17.48</v>
      </c>
      <c r="S20" s="12"/>
      <c r="T20" s="12" t="s">
        <v>516</v>
      </c>
      <c r="U20" s="7">
        <v>2.87</v>
      </c>
      <c r="V20" s="7" t="s">
        <v>151</v>
      </c>
      <c r="W20" s="7"/>
      <c r="X20" s="7" t="s">
        <v>941</v>
      </c>
      <c r="Y20" s="7"/>
      <c r="Z20" s="7"/>
      <c r="AA20" s="7"/>
    </row>
    <row r="21" ht="26.25" customHeight="1" spans="1:27">
      <c r="A21" s="6">
        <v>18</v>
      </c>
      <c r="B21" s="7" t="s">
        <v>524</v>
      </c>
      <c r="C21" s="7" t="s">
        <v>66</v>
      </c>
      <c r="D21" s="8" t="s">
        <v>525</v>
      </c>
      <c r="E21" s="9" t="s">
        <v>76</v>
      </c>
      <c r="F21" s="7" t="s">
        <v>102</v>
      </c>
      <c r="G21" s="7" t="s">
        <v>70</v>
      </c>
      <c r="H21" s="6">
        <v>2</v>
      </c>
      <c r="I21" s="6">
        <f t="shared" si="1"/>
        <v>8</v>
      </c>
      <c r="J21" s="6">
        <v>2</v>
      </c>
      <c r="K21" s="6"/>
      <c r="L21" s="6"/>
      <c r="M21" s="6"/>
      <c r="N21" s="6">
        <f t="shared" si="2"/>
        <v>12</v>
      </c>
      <c r="O21" s="6"/>
      <c r="P21" s="6"/>
      <c r="Q21" s="6"/>
      <c r="R21" s="11">
        <f t="shared" si="0"/>
        <v>12</v>
      </c>
      <c r="S21" s="12"/>
      <c r="T21" s="12" t="s">
        <v>516</v>
      </c>
      <c r="U21" s="7">
        <v>2</v>
      </c>
      <c r="V21" s="7" t="s">
        <v>103</v>
      </c>
      <c r="W21" s="7"/>
      <c r="X21" s="7"/>
      <c r="Y21" s="7"/>
      <c r="Z21" s="7"/>
      <c r="AA21" s="7"/>
    </row>
    <row r="22" ht="26.25" customHeight="1" spans="1:27">
      <c r="A22" s="6">
        <v>19</v>
      </c>
      <c r="B22" s="7" t="s">
        <v>942</v>
      </c>
      <c r="C22" s="7" t="s">
        <v>66</v>
      </c>
      <c r="D22" s="8" t="s">
        <v>422</v>
      </c>
      <c r="E22" s="9" t="s">
        <v>76</v>
      </c>
      <c r="F22" s="7" t="s">
        <v>673</v>
      </c>
      <c r="G22" s="7" t="s">
        <v>70</v>
      </c>
      <c r="H22" s="6">
        <v>2</v>
      </c>
      <c r="I22" s="6">
        <f t="shared" si="1"/>
        <v>14.4</v>
      </c>
      <c r="J22" s="6">
        <v>5</v>
      </c>
      <c r="K22" s="6"/>
      <c r="L22" s="6"/>
      <c r="M22" s="6"/>
      <c r="N22" s="6">
        <f t="shared" si="2"/>
        <v>21.4</v>
      </c>
      <c r="O22" s="6"/>
      <c r="P22" s="6"/>
      <c r="Q22" s="6"/>
      <c r="R22" s="11">
        <f t="shared" si="0"/>
        <v>21.4</v>
      </c>
      <c r="S22" s="12"/>
      <c r="T22" s="7"/>
      <c r="U22" s="7">
        <v>3.6</v>
      </c>
      <c r="V22" s="7" t="s">
        <v>802</v>
      </c>
      <c r="W22" s="7"/>
      <c r="X22" s="7"/>
      <c r="Y22" s="7"/>
      <c r="Z22" s="7"/>
      <c r="AA22" s="7"/>
    </row>
    <row r="23" ht="26.25" customHeight="1" spans="1:27">
      <c r="A23" s="6">
        <v>20</v>
      </c>
      <c r="B23" s="7" t="s">
        <v>943</v>
      </c>
      <c r="C23" s="7" t="s">
        <v>66</v>
      </c>
      <c r="D23" s="8" t="s">
        <v>944</v>
      </c>
      <c r="E23" s="9" t="s">
        <v>76</v>
      </c>
      <c r="F23" s="7" t="s">
        <v>77</v>
      </c>
      <c r="G23" s="7" t="s">
        <v>70</v>
      </c>
      <c r="H23" s="6">
        <v>2</v>
      </c>
      <c r="I23" s="6">
        <f t="shared" si="1"/>
        <v>9.8</v>
      </c>
      <c r="J23" s="6">
        <v>3</v>
      </c>
      <c r="K23" s="6"/>
      <c r="L23" s="6"/>
      <c r="M23" s="6"/>
      <c r="N23" s="6">
        <f t="shared" si="2"/>
        <v>14.8</v>
      </c>
      <c r="O23" s="6"/>
      <c r="P23" s="6"/>
      <c r="Q23" s="6"/>
      <c r="R23" s="11">
        <f t="shared" si="0"/>
        <v>14.8</v>
      </c>
      <c r="S23" s="12"/>
      <c r="T23" s="12" t="s">
        <v>516</v>
      </c>
      <c r="U23" s="7">
        <v>2.45</v>
      </c>
      <c r="V23" s="7" t="s">
        <v>902</v>
      </c>
      <c r="W23" s="7"/>
      <c r="X23" s="7"/>
      <c r="Y23" s="7"/>
      <c r="Z23" s="7"/>
      <c r="AA23" s="7"/>
    </row>
    <row r="24" ht="26.25" customHeight="1" spans="1:27">
      <c r="A24" s="6">
        <v>21</v>
      </c>
      <c r="B24" s="7" t="s">
        <v>945</v>
      </c>
      <c r="C24" s="7" t="s">
        <v>66</v>
      </c>
      <c r="D24" s="8" t="s">
        <v>946</v>
      </c>
      <c r="E24" s="9" t="s">
        <v>68</v>
      </c>
      <c r="F24" s="7" t="s">
        <v>106</v>
      </c>
      <c r="G24" s="7" t="s">
        <v>114</v>
      </c>
      <c r="H24" s="6">
        <v>3</v>
      </c>
      <c r="I24" s="6">
        <f t="shared" si="1"/>
        <v>11.92</v>
      </c>
      <c r="J24" s="6">
        <v>5</v>
      </c>
      <c r="K24" s="6"/>
      <c r="L24" s="6">
        <v>2</v>
      </c>
      <c r="M24" s="6">
        <v>2</v>
      </c>
      <c r="N24" s="6">
        <f t="shared" si="2"/>
        <v>23.92</v>
      </c>
      <c r="O24" s="6"/>
      <c r="P24" s="6"/>
      <c r="Q24" s="6"/>
      <c r="R24" s="11">
        <f t="shared" ref="R24:R26" si="3">(N24+Q24)/70*50</f>
        <v>17.0857142857143</v>
      </c>
      <c r="S24" s="12"/>
      <c r="T24" s="7">
        <v>211</v>
      </c>
      <c r="U24" s="7">
        <v>2.98</v>
      </c>
      <c r="V24" s="7" t="s">
        <v>354</v>
      </c>
      <c r="W24" s="7"/>
      <c r="X24" s="7" t="s">
        <v>937</v>
      </c>
      <c r="Y24" s="7" t="s">
        <v>163</v>
      </c>
      <c r="Z24" s="7"/>
      <c r="AA24" s="7" t="s">
        <v>947</v>
      </c>
    </row>
    <row r="25" ht="26.25" customHeight="1" spans="1:27">
      <c r="A25" s="6">
        <v>22</v>
      </c>
      <c r="B25" s="7" t="s">
        <v>948</v>
      </c>
      <c r="C25" s="7" t="s">
        <v>66</v>
      </c>
      <c r="D25" s="8" t="s">
        <v>75</v>
      </c>
      <c r="E25" s="9" t="s">
        <v>68</v>
      </c>
      <c r="F25" s="7" t="s">
        <v>949</v>
      </c>
      <c r="G25" s="7" t="s">
        <v>130</v>
      </c>
      <c r="H25" s="6">
        <v>2</v>
      </c>
      <c r="I25" s="6">
        <f t="shared" si="1"/>
        <v>13.96</v>
      </c>
      <c r="J25" s="25">
        <v>5</v>
      </c>
      <c r="K25" s="6"/>
      <c r="L25" s="6">
        <v>5</v>
      </c>
      <c r="M25" s="6">
        <v>2</v>
      </c>
      <c r="N25" s="6">
        <f t="shared" si="2"/>
        <v>27.96</v>
      </c>
      <c r="O25" s="6"/>
      <c r="P25" s="6"/>
      <c r="Q25" s="6"/>
      <c r="R25" s="11">
        <f t="shared" si="3"/>
        <v>19.9714285714286</v>
      </c>
      <c r="S25" s="12"/>
      <c r="T25" s="7"/>
      <c r="U25" s="15">
        <v>3.49</v>
      </c>
      <c r="V25" s="7"/>
      <c r="W25" s="7"/>
      <c r="X25" s="16" t="s">
        <v>146</v>
      </c>
      <c r="Y25" s="7" t="s">
        <v>163</v>
      </c>
      <c r="Z25" s="7"/>
      <c r="AA25" s="7" t="s">
        <v>950</v>
      </c>
    </row>
    <row r="26" ht="26.25" customHeight="1" spans="1:27">
      <c r="A26" s="6">
        <v>23</v>
      </c>
      <c r="B26" s="7" t="s">
        <v>951</v>
      </c>
      <c r="C26" s="7" t="s">
        <v>66</v>
      </c>
      <c r="D26" s="8" t="s">
        <v>166</v>
      </c>
      <c r="E26" s="9" t="s">
        <v>68</v>
      </c>
      <c r="F26" s="7" t="s">
        <v>949</v>
      </c>
      <c r="G26" s="7" t="s">
        <v>130</v>
      </c>
      <c r="H26" s="6">
        <v>2</v>
      </c>
      <c r="I26" s="6">
        <f t="shared" si="1"/>
        <v>13.96</v>
      </c>
      <c r="J26" s="25">
        <v>5</v>
      </c>
      <c r="K26" s="6"/>
      <c r="L26" s="6"/>
      <c r="M26" s="6"/>
      <c r="N26" s="6">
        <f t="shared" si="2"/>
        <v>20.96</v>
      </c>
      <c r="O26" s="6"/>
      <c r="P26" s="6"/>
      <c r="Q26" s="6"/>
      <c r="R26" s="11">
        <f t="shared" si="3"/>
        <v>14.9714285714286</v>
      </c>
      <c r="S26" s="12"/>
      <c r="T26" s="7"/>
      <c r="U26" s="15">
        <v>3.49</v>
      </c>
      <c r="V26" s="7" t="s">
        <v>952</v>
      </c>
      <c r="W26" s="7"/>
      <c r="X26" s="7"/>
      <c r="Y26" s="7"/>
      <c r="Z26" s="7"/>
      <c r="AA26" s="7" t="s">
        <v>953</v>
      </c>
    </row>
    <row r="27" ht="26.25" customHeight="1" spans="1:27">
      <c r="A27" s="6">
        <v>24</v>
      </c>
      <c r="B27" s="7" t="s">
        <v>954</v>
      </c>
      <c r="C27" s="7" t="s">
        <v>66</v>
      </c>
      <c r="D27" s="8" t="s">
        <v>930</v>
      </c>
      <c r="E27" s="9" t="s">
        <v>76</v>
      </c>
      <c r="F27" s="7" t="s">
        <v>81</v>
      </c>
      <c r="G27" s="7" t="s">
        <v>955</v>
      </c>
      <c r="H27" s="6">
        <v>2</v>
      </c>
      <c r="I27" s="6">
        <f>U27*4/2</f>
        <v>7.1</v>
      </c>
      <c r="J27" s="6">
        <v>2</v>
      </c>
      <c r="K27" s="6"/>
      <c r="L27" s="6">
        <v>2</v>
      </c>
      <c r="M27" s="6"/>
      <c r="N27" s="6">
        <f t="shared" si="2"/>
        <v>13.1</v>
      </c>
      <c r="O27" s="6"/>
      <c r="P27" s="6"/>
      <c r="Q27" s="6"/>
      <c r="R27" s="11">
        <f t="shared" ref="R27:R33" si="4">N27+Q27</f>
        <v>13.1</v>
      </c>
      <c r="S27" s="12"/>
      <c r="T27" s="12" t="s">
        <v>516</v>
      </c>
      <c r="U27" s="7">
        <v>3.55</v>
      </c>
      <c r="V27" s="7" t="s">
        <v>884</v>
      </c>
      <c r="W27" s="7"/>
      <c r="X27" s="7" t="s">
        <v>937</v>
      </c>
      <c r="Y27" s="7"/>
      <c r="Z27" s="7"/>
      <c r="AA27" s="7"/>
    </row>
    <row r="28" ht="26.25" customHeight="1" spans="1:27">
      <c r="A28" s="6">
        <v>25</v>
      </c>
      <c r="B28" s="7" t="s">
        <v>956</v>
      </c>
      <c r="C28" s="7" t="s">
        <v>66</v>
      </c>
      <c r="D28" s="8" t="s">
        <v>224</v>
      </c>
      <c r="E28" s="9" t="s">
        <v>76</v>
      </c>
      <c r="F28" s="7" t="s">
        <v>81</v>
      </c>
      <c r="G28" s="7" t="s">
        <v>955</v>
      </c>
      <c r="H28" s="6">
        <v>2</v>
      </c>
      <c r="I28" s="6">
        <f>U28*4/2</f>
        <v>9.58</v>
      </c>
      <c r="J28" s="6">
        <v>2</v>
      </c>
      <c r="K28" s="6"/>
      <c r="L28" s="6"/>
      <c r="M28" s="6"/>
      <c r="N28" s="6">
        <f t="shared" si="2"/>
        <v>13.58</v>
      </c>
      <c r="O28" s="6"/>
      <c r="P28" s="6"/>
      <c r="Q28" s="6"/>
      <c r="R28" s="11">
        <f t="shared" si="4"/>
        <v>13.58</v>
      </c>
      <c r="S28" s="12"/>
      <c r="T28" s="12" t="s">
        <v>516</v>
      </c>
      <c r="U28" s="7">
        <v>4.79</v>
      </c>
      <c r="V28" s="7" t="s">
        <v>331</v>
      </c>
      <c r="W28" s="7"/>
      <c r="X28" s="7"/>
      <c r="Y28" s="7"/>
      <c r="Z28" s="7"/>
      <c r="AA28" s="7"/>
    </row>
    <row r="29" ht="26.25" customHeight="1" spans="1:27">
      <c r="A29" s="6">
        <v>26</v>
      </c>
      <c r="B29" s="7" t="s">
        <v>957</v>
      </c>
      <c r="C29" s="7" t="s">
        <v>66</v>
      </c>
      <c r="D29" s="8" t="s">
        <v>570</v>
      </c>
      <c r="E29" s="9" t="s">
        <v>76</v>
      </c>
      <c r="F29" s="7" t="s">
        <v>190</v>
      </c>
      <c r="G29" s="7" t="s">
        <v>150</v>
      </c>
      <c r="H29" s="6">
        <v>2</v>
      </c>
      <c r="I29" s="6">
        <f t="shared" si="1"/>
        <v>8.4</v>
      </c>
      <c r="J29" s="6">
        <v>3</v>
      </c>
      <c r="K29" s="6"/>
      <c r="L29" s="6"/>
      <c r="M29" s="6"/>
      <c r="N29" s="6">
        <f t="shared" si="2"/>
        <v>13.4</v>
      </c>
      <c r="O29" s="6"/>
      <c r="P29" s="6"/>
      <c r="Q29" s="6"/>
      <c r="R29" s="11">
        <f t="shared" si="4"/>
        <v>13.4</v>
      </c>
      <c r="S29" s="12"/>
      <c r="T29" s="7"/>
      <c r="U29" s="7">
        <v>2.1</v>
      </c>
      <c r="V29" s="7" t="s">
        <v>83</v>
      </c>
      <c r="W29" s="7"/>
      <c r="X29" s="7"/>
      <c r="Y29" s="7"/>
      <c r="Z29" s="7"/>
      <c r="AA29" s="7"/>
    </row>
    <row r="30" ht="26.25" customHeight="1" spans="1:27">
      <c r="A30" s="6">
        <v>27</v>
      </c>
      <c r="B30" s="7" t="s">
        <v>958</v>
      </c>
      <c r="C30" s="7" t="s">
        <v>66</v>
      </c>
      <c r="D30" s="8" t="s">
        <v>230</v>
      </c>
      <c r="E30" s="9" t="s">
        <v>76</v>
      </c>
      <c r="F30" s="7" t="s">
        <v>255</v>
      </c>
      <c r="G30" s="7" t="s">
        <v>150</v>
      </c>
      <c r="H30" s="6">
        <v>2</v>
      </c>
      <c r="I30" s="6">
        <f t="shared" si="1"/>
        <v>11.48</v>
      </c>
      <c r="J30" s="6">
        <v>2</v>
      </c>
      <c r="K30" s="6"/>
      <c r="L30" s="6"/>
      <c r="M30" s="6"/>
      <c r="N30" s="6">
        <f t="shared" si="2"/>
        <v>15.48</v>
      </c>
      <c r="O30" s="6"/>
      <c r="P30" s="6"/>
      <c r="Q30" s="6"/>
      <c r="R30" s="11">
        <f t="shared" si="4"/>
        <v>15.48</v>
      </c>
      <c r="S30" s="12"/>
      <c r="T30" s="7"/>
      <c r="U30" s="7">
        <v>2.87</v>
      </c>
      <c r="V30" s="7" t="s">
        <v>217</v>
      </c>
      <c r="W30" s="7"/>
      <c r="X30" s="7"/>
      <c r="Y30" s="7"/>
      <c r="Z30" s="7" t="s">
        <v>959</v>
      </c>
      <c r="AA30" s="7"/>
    </row>
    <row r="31" ht="26.25" customHeight="1" spans="1:27">
      <c r="A31" s="6">
        <v>28</v>
      </c>
      <c r="B31" s="7" t="s">
        <v>960</v>
      </c>
      <c r="C31" s="7" t="s">
        <v>66</v>
      </c>
      <c r="D31" s="8" t="s">
        <v>525</v>
      </c>
      <c r="E31" s="9" t="s">
        <v>76</v>
      </c>
      <c r="F31" s="7" t="s">
        <v>102</v>
      </c>
      <c r="G31" s="7" t="s">
        <v>161</v>
      </c>
      <c r="H31" s="6">
        <v>2</v>
      </c>
      <c r="I31" s="6">
        <f t="shared" si="1"/>
        <v>9.56</v>
      </c>
      <c r="J31" s="6">
        <v>5</v>
      </c>
      <c r="K31" s="6"/>
      <c r="L31" s="6"/>
      <c r="M31" s="6"/>
      <c r="N31" s="6">
        <f t="shared" si="2"/>
        <v>16.56</v>
      </c>
      <c r="O31" s="6"/>
      <c r="P31" s="6"/>
      <c r="Q31" s="6"/>
      <c r="R31" s="11">
        <f t="shared" si="4"/>
        <v>16.56</v>
      </c>
      <c r="S31" s="12"/>
      <c r="T31" s="12" t="s">
        <v>516</v>
      </c>
      <c r="U31" s="7">
        <v>2.39</v>
      </c>
      <c r="V31" s="7" t="s">
        <v>961</v>
      </c>
      <c r="W31" s="7"/>
      <c r="X31" s="7"/>
      <c r="Y31" s="7"/>
      <c r="Z31" s="7"/>
      <c r="AA31" s="7"/>
    </row>
    <row r="32" ht="26.25" customHeight="1" spans="1:27">
      <c r="A32" s="6">
        <v>29</v>
      </c>
      <c r="B32" s="7" t="s">
        <v>962</v>
      </c>
      <c r="C32" s="7" t="s">
        <v>66</v>
      </c>
      <c r="D32" s="8" t="s">
        <v>230</v>
      </c>
      <c r="E32" s="9" t="s">
        <v>76</v>
      </c>
      <c r="F32" s="7" t="s">
        <v>190</v>
      </c>
      <c r="G32" s="7" t="s">
        <v>161</v>
      </c>
      <c r="H32" s="6">
        <v>2</v>
      </c>
      <c r="I32" s="6">
        <f t="shared" si="1"/>
        <v>11.96</v>
      </c>
      <c r="J32" s="6">
        <v>3</v>
      </c>
      <c r="K32" s="6"/>
      <c r="L32" s="6">
        <v>2</v>
      </c>
      <c r="M32" s="6"/>
      <c r="N32" s="6">
        <f t="shared" si="2"/>
        <v>18.96</v>
      </c>
      <c r="O32" s="6"/>
      <c r="P32" s="6"/>
      <c r="Q32" s="6"/>
      <c r="R32" s="11">
        <f t="shared" si="4"/>
        <v>18.96</v>
      </c>
      <c r="S32" s="12"/>
      <c r="T32" s="7"/>
      <c r="U32" s="7">
        <v>2.99</v>
      </c>
      <c r="V32" s="7" t="s">
        <v>434</v>
      </c>
      <c r="W32" s="7"/>
      <c r="X32" s="7" t="s">
        <v>937</v>
      </c>
      <c r="Y32" s="7"/>
      <c r="Z32" s="7"/>
      <c r="AA32" s="7"/>
    </row>
    <row r="33" ht="26.25" customHeight="1" spans="1:27">
      <c r="A33" s="6">
        <v>30</v>
      </c>
      <c r="B33" s="7" t="s">
        <v>963</v>
      </c>
      <c r="C33" s="7" t="s">
        <v>66</v>
      </c>
      <c r="D33" s="8" t="s">
        <v>91</v>
      </c>
      <c r="E33" s="9" t="s">
        <v>76</v>
      </c>
      <c r="F33" s="7" t="s">
        <v>102</v>
      </c>
      <c r="G33" s="7" t="s">
        <v>161</v>
      </c>
      <c r="H33" s="6">
        <v>2</v>
      </c>
      <c r="I33" s="6">
        <f t="shared" si="1"/>
        <v>9.96</v>
      </c>
      <c r="J33" s="6">
        <v>2</v>
      </c>
      <c r="K33" s="6"/>
      <c r="L33" s="6"/>
      <c r="M33" s="6"/>
      <c r="N33" s="6">
        <f t="shared" si="2"/>
        <v>13.96</v>
      </c>
      <c r="O33" s="6"/>
      <c r="P33" s="6"/>
      <c r="Q33" s="6"/>
      <c r="R33" s="11">
        <f t="shared" si="4"/>
        <v>13.96</v>
      </c>
      <c r="S33" s="12"/>
      <c r="T33" s="12" t="s">
        <v>516</v>
      </c>
      <c r="U33" s="7">
        <v>2.49</v>
      </c>
      <c r="V33" s="7" t="s">
        <v>400</v>
      </c>
      <c r="W33" s="7"/>
      <c r="X33" s="17"/>
      <c r="Y33" s="17"/>
      <c r="Z33" s="7"/>
      <c r="AA33" s="7"/>
    </row>
    <row r="34" ht="26.25" customHeight="1" spans="1:27">
      <c r="A34" s="6">
        <v>31</v>
      </c>
      <c r="B34" s="7" t="s">
        <v>964</v>
      </c>
      <c r="C34" s="7" t="s">
        <v>66</v>
      </c>
      <c r="D34" s="8" t="s">
        <v>183</v>
      </c>
      <c r="E34" s="9" t="s">
        <v>68</v>
      </c>
      <c r="F34" s="7" t="s">
        <v>965</v>
      </c>
      <c r="G34" s="7" t="s">
        <v>168</v>
      </c>
      <c r="H34" s="6">
        <v>2</v>
      </c>
      <c r="I34" s="6">
        <f t="shared" si="1"/>
        <v>13.96</v>
      </c>
      <c r="J34" s="6">
        <v>5</v>
      </c>
      <c r="K34" s="6"/>
      <c r="L34" s="6">
        <v>5</v>
      </c>
      <c r="M34" s="6">
        <v>5</v>
      </c>
      <c r="N34" s="6">
        <f t="shared" si="2"/>
        <v>30.96</v>
      </c>
      <c r="O34" s="6"/>
      <c r="P34" s="6"/>
      <c r="Q34" s="6"/>
      <c r="R34" s="11">
        <f t="shared" ref="R34:R41" si="5">(N34+Q34)/70*50</f>
        <v>22.1142857142857</v>
      </c>
      <c r="S34" s="12"/>
      <c r="T34" s="7"/>
      <c r="U34" s="15">
        <v>3.49</v>
      </c>
      <c r="V34" s="7" t="s">
        <v>306</v>
      </c>
      <c r="W34" s="7"/>
      <c r="X34" s="16" t="s">
        <v>966</v>
      </c>
      <c r="Y34" s="16" t="s">
        <v>222</v>
      </c>
      <c r="Z34" s="7"/>
      <c r="AA34" s="7" t="s">
        <v>967</v>
      </c>
    </row>
    <row r="35" ht="26.25" customHeight="1" spans="1:27">
      <c r="A35" s="6">
        <v>32</v>
      </c>
      <c r="B35" s="7" t="s">
        <v>968</v>
      </c>
      <c r="C35" s="7" t="s">
        <v>66</v>
      </c>
      <c r="D35" s="8" t="s">
        <v>249</v>
      </c>
      <c r="E35" s="9" t="s">
        <v>68</v>
      </c>
      <c r="F35" s="7" t="s">
        <v>969</v>
      </c>
      <c r="G35" s="7" t="s">
        <v>168</v>
      </c>
      <c r="H35" s="6">
        <v>2</v>
      </c>
      <c r="I35" s="6">
        <f t="shared" si="1"/>
        <v>13.76</v>
      </c>
      <c r="J35" s="6">
        <v>5</v>
      </c>
      <c r="K35" s="6"/>
      <c r="L35" s="6"/>
      <c r="M35" s="6">
        <v>4</v>
      </c>
      <c r="N35" s="6">
        <f t="shared" si="2"/>
        <v>24.76</v>
      </c>
      <c r="O35" s="6"/>
      <c r="P35" s="6"/>
      <c r="Q35" s="6"/>
      <c r="R35" s="11">
        <f t="shared" si="5"/>
        <v>17.6857142857143</v>
      </c>
      <c r="S35" s="12"/>
      <c r="T35" s="7"/>
      <c r="U35" s="7">
        <v>3.44</v>
      </c>
      <c r="V35" s="7" t="s">
        <v>195</v>
      </c>
      <c r="W35" s="7"/>
      <c r="X35" s="7"/>
      <c r="Y35" s="7" t="s">
        <v>970</v>
      </c>
      <c r="Z35" s="7"/>
      <c r="AA35" s="7" t="s">
        <v>971</v>
      </c>
    </row>
    <row r="36" ht="26.25" customHeight="1" spans="1:27">
      <c r="A36" s="6">
        <v>33</v>
      </c>
      <c r="B36" s="7" t="s">
        <v>972</v>
      </c>
      <c r="C36" s="7" t="s">
        <v>66</v>
      </c>
      <c r="D36" s="8" t="s">
        <v>458</v>
      </c>
      <c r="E36" s="9" t="s">
        <v>68</v>
      </c>
      <c r="F36" s="7" t="s">
        <v>969</v>
      </c>
      <c r="G36" s="7" t="s">
        <v>168</v>
      </c>
      <c r="H36" s="6">
        <v>2</v>
      </c>
      <c r="I36" s="6">
        <f t="shared" si="1"/>
        <v>13.96</v>
      </c>
      <c r="J36" s="6">
        <v>5</v>
      </c>
      <c r="K36" s="6"/>
      <c r="L36" s="6"/>
      <c r="M36" s="6"/>
      <c r="N36" s="6">
        <f t="shared" si="2"/>
        <v>20.96</v>
      </c>
      <c r="O36" s="6"/>
      <c r="P36" s="6"/>
      <c r="Q36" s="6"/>
      <c r="R36" s="11">
        <f t="shared" si="5"/>
        <v>14.9714285714286</v>
      </c>
      <c r="S36" s="12"/>
      <c r="T36" s="7"/>
      <c r="U36" s="15">
        <v>3.49</v>
      </c>
      <c r="V36" s="7" t="s">
        <v>517</v>
      </c>
      <c r="W36" s="7"/>
      <c r="X36" s="7"/>
      <c r="Y36" s="7"/>
      <c r="Z36" s="7"/>
      <c r="AA36" s="7" t="s">
        <v>973</v>
      </c>
    </row>
    <row r="37" ht="26.25" customHeight="1" spans="1:27">
      <c r="A37" s="6">
        <v>34</v>
      </c>
      <c r="B37" s="7" t="s">
        <v>974</v>
      </c>
      <c r="C37" s="7" t="s">
        <v>66</v>
      </c>
      <c r="D37" s="8" t="s">
        <v>975</v>
      </c>
      <c r="E37" s="9" t="s">
        <v>68</v>
      </c>
      <c r="F37" s="7" t="s">
        <v>881</v>
      </c>
      <c r="G37" s="7" t="s">
        <v>168</v>
      </c>
      <c r="H37" s="6">
        <v>3</v>
      </c>
      <c r="I37" s="6">
        <f t="shared" ref="I37:I66" si="6">U37*4</f>
        <v>13.96</v>
      </c>
      <c r="J37" s="6">
        <v>8</v>
      </c>
      <c r="K37" s="6"/>
      <c r="L37" s="6">
        <v>2</v>
      </c>
      <c r="M37" s="6">
        <v>4</v>
      </c>
      <c r="N37" s="6">
        <f t="shared" si="2"/>
        <v>30.96</v>
      </c>
      <c r="O37" s="6"/>
      <c r="P37" s="6"/>
      <c r="Q37" s="6"/>
      <c r="R37" s="11">
        <f t="shared" si="5"/>
        <v>22.1142857142857</v>
      </c>
      <c r="S37" s="12"/>
      <c r="T37" s="7">
        <v>985</v>
      </c>
      <c r="U37" s="15">
        <v>3.49</v>
      </c>
      <c r="V37" s="7" t="s">
        <v>976</v>
      </c>
      <c r="W37" s="7"/>
      <c r="X37" s="7" t="s">
        <v>937</v>
      </c>
      <c r="Y37" s="7" t="s">
        <v>970</v>
      </c>
      <c r="Z37" s="7"/>
      <c r="AA37" s="18"/>
    </row>
    <row r="38" ht="26.25" customHeight="1" spans="1:27">
      <c r="A38" s="6">
        <v>35</v>
      </c>
      <c r="B38" s="7" t="s">
        <v>977</v>
      </c>
      <c r="C38" s="7" t="s">
        <v>66</v>
      </c>
      <c r="D38" s="8" t="s">
        <v>193</v>
      </c>
      <c r="E38" s="9" t="s">
        <v>68</v>
      </c>
      <c r="F38" s="7" t="s">
        <v>102</v>
      </c>
      <c r="G38" s="7" t="s">
        <v>168</v>
      </c>
      <c r="H38" s="6">
        <v>2</v>
      </c>
      <c r="I38" s="6">
        <f t="shared" si="6"/>
        <v>12.8</v>
      </c>
      <c r="J38" s="25">
        <v>5</v>
      </c>
      <c r="K38" s="6"/>
      <c r="L38" s="6">
        <v>2</v>
      </c>
      <c r="M38" s="6"/>
      <c r="N38" s="6">
        <f t="shared" si="2"/>
        <v>21.8</v>
      </c>
      <c r="O38" s="6"/>
      <c r="P38" s="6"/>
      <c r="Q38" s="6"/>
      <c r="R38" s="11">
        <f t="shared" si="5"/>
        <v>15.5714285714286</v>
      </c>
      <c r="S38" s="12"/>
      <c r="T38" s="12" t="s">
        <v>516</v>
      </c>
      <c r="U38" s="7">
        <v>3.2</v>
      </c>
      <c r="V38" s="7" t="s">
        <v>460</v>
      </c>
      <c r="W38" s="7"/>
      <c r="X38" s="7" t="s">
        <v>925</v>
      </c>
      <c r="Y38" s="7"/>
      <c r="Z38" s="7"/>
      <c r="AA38" s="7" t="s">
        <v>978</v>
      </c>
    </row>
    <row r="39" ht="26.25" customHeight="1" spans="1:27">
      <c r="A39" s="6">
        <v>36</v>
      </c>
      <c r="B39" s="7" t="s">
        <v>979</v>
      </c>
      <c r="C39" s="7" t="s">
        <v>66</v>
      </c>
      <c r="D39" s="8" t="s">
        <v>841</v>
      </c>
      <c r="E39" s="9" t="s">
        <v>68</v>
      </c>
      <c r="F39" s="7" t="s">
        <v>881</v>
      </c>
      <c r="G39" s="7" t="s">
        <v>179</v>
      </c>
      <c r="H39" s="6">
        <v>3</v>
      </c>
      <c r="I39" s="6">
        <f t="shared" si="6"/>
        <v>13.96</v>
      </c>
      <c r="J39" s="6">
        <v>7</v>
      </c>
      <c r="K39" s="6">
        <v>2</v>
      </c>
      <c r="L39" s="6"/>
      <c r="M39" s="6">
        <v>4</v>
      </c>
      <c r="N39" s="6">
        <f t="shared" si="2"/>
        <v>29.96</v>
      </c>
      <c r="O39" s="6"/>
      <c r="P39" s="6"/>
      <c r="Q39" s="6"/>
      <c r="R39" s="11">
        <f t="shared" si="5"/>
        <v>21.4</v>
      </c>
      <c r="S39" s="12"/>
      <c r="T39" s="7">
        <v>985</v>
      </c>
      <c r="U39" s="15">
        <v>3.49</v>
      </c>
      <c r="V39" s="7" t="s">
        <v>980</v>
      </c>
      <c r="W39" s="7" t="s">
        <v>125</v>
      </c>
      <c r="X39" s="7"/>
      <c r="Y39" s="7" t="s">
        <v>970</v>
      </c>
      <c r="Z39" s="7"/>
      <c r="AA39" s="7" t="s">
        <v>981</v>
      </c>
    </row>
    <row r="40" ht="26.25" customHeight="1" spans="1:27">
      <c r="A40" s="6">
        <v>37</v>
      </c>
      <c r="B40" s="7" t="s">
        <v>982</v>
      </c>
      <c r="C40" s="7" t="s">
        <v>66</v>
      </c>
      <c r="D40" s="8" t="s">
        <v>234</v>
      </c>
      <c r="E40" s="9" t="s">
        <v>68</v>
      </c>
      <c r="F40" s="7" t="s">
        <v>983</v>
      </c>
      <c r="G40" s="7" t="s">
        <v>984</v>
      </c>
      <c r="H40" s="6">
        <v>2</v>
      </c>
      <c r="I40" s="6">
        <f t="shared" si="6"/>
        <v>15.28</v>
      </c>
      <c r="J40" s="6">
        <v>6</v>
      </c>
      <c r="K40" s="6"/>
      <c r="L40" s="6">
        <v>2</v>
      </c>
      <c r="M40" s="6">
        <v>5</v>
      </c>
      <c r="N40" s="6">
        <f t="shared" si="2"/>
        <v>30.28</v>
      </c>
      <c r="O40" s="6"/>
      <c r="P40" s="6"/>
      <c r="Q40" s="6"/>
      <c r="R40" s="11">
        <f t="shared" si="5"/>
        <v>21.6285714285714</v>
      </c>
      <c r="S40" s="12"/>
      <c r="T40" s="7"/>
      <c r="U40" s="7">
        <v>3.82</v>
      </c>
      <c r="V40" s="7" t="s">
        <v>555</v>
      </c>
      <c r="W40" s="7"/>
      <c r="X40" s="7" t="s">
        <v>925</v>
      </c>
      <c r="Y40" s="16" t="s">
        <v>222</v>
      </c>
      <c r="Z40" s="7"/>
      <c r="AA40" s="7" t="s">
        <v>985</v>
      </c>
    </row>
    <row r="41" ht="26.25" customHeight="1" spans="1:27">
      <c r="A41" s="6">
        <v>38</v>
      </c>
      <c r="B41" s="7" t="s">
        <v>986</v>
      </c>
      <c r="C41" s="7" t="s">
        <v>66</v>
      </c>
      <c r="D41" s="8" t="s">
        <v>833</v>
      </c>
      <c r="E41" s="9" t="s">
        <v>68</v>
      </c>
      <c r="F41" s="7" t="s">
        <v>965</v>
      </c>
      <c r="G41" s="7" t="s">
        <v>984</v>
      </c>
      <c r="H41" s="6">
        <v>2</v>
      </c>
      <c r="I41" s="6">
        <f t="shared" si="6"/>
        <v>13.2</v>
      </c>
      <c r="J41" s="6">
        <v>5</v>
      </c>
      <c r="K41" s="6"/>
      <c r="L41" s="6"/>
      <c r="M41" s="6">
        <v>2</v>
      </c>
      <c r="N41" s="6">
        <f t="shared" si="2"/>
        <v>22.2</v>
      </c>
      <c r="O41" s="6"/>
      <c r="P41" s="6"/>
      <c r="Q41" s="6"/>
      <c r="R41" s="11">
        <f t="shared" si="5"/>
        <v>15.8571428571429</v>
      </c>
      <c r="S41" s="12"/>
      <c r="T41" s="7"/>
      <c r="U41" s="7">
        <v>3.3</v>
      </c>
      <c r="V41" s="7" t="s">
        <v>987</v>
      </c>
      <c r="W41" s="7"/>
      <c r="X41" s="7"/>
      <c r="Y41" s="7" t="s">
        <v>163</v>
      </c>
      <c r="Z41" s="7"/>
      <c r="AA41" s="7" t="s">
        <v>988</v>
      </c>
    </row>
    <row r="42" ht="26.25" customHeight="1" spans="1:27">
      <c r="A42" s="6">
        <v>39</v>
      </c>
      <c r="B42" s="7" t="s">
        <v>989</v>
      </c>
      <c r="C42" s="7" t="s">
        <v>66</v>
      </c>
      <c r="D42" s="8" t="s">
        <v>930</v>
      </c>
      <c r="E42" s="9" t="s">
        <v>76</v>
      </c>
      <c r="F42" s="7" t="s">
        <v>102</v>
      </c>
      <c r="G42" s="7" t="s">
        <v>185</v>
      </c>
      <c r="H42" s="6">
        <v>2</v>
      </c>
      <c r="I42" s="6">
        <f t="shared" si="6"/>
        <v>11.24</v>
      </c>
      <c r="J42" s="6">
        <v>2</v>
      </c>
      <c r="K42" s="6"/>
      <c r="L42" s="6"/>
      <c r="M42" s="6"/>
      <c r="N42" s="6">
        <f t="shared" si="2"/>
        <v>15.24</v>
      </c>
      <c r="O42" s="6"/>
      <c r="P42" s="6"/>
      <c r="Q42" s="6"/>
      <c r="R42" s="11">
        <f t="shared" ref="R42:R45" si="7">N42+Q42</f>
        <v>15.24</v>
      </c>
      <c r="S42" s="12"/>
      <c r="T42" s="12" t="s">
        <v>516</v>
      </c>
      <c r="U42" s="7">
        <v>2.81</v>
      </c>
      <c r="V42" s="7" t="s">
        <v>186</v>
      </c>
      <c r="W42" s="7"/>
      <c r="X42" s="7"/>
      <c r="Y42" s="7"/>
      <c r="Z42" s="7"/>
      <c r="AA42" s="7"/>
    </row>
    <row r="43" ht="26.25" customHeight="1" spans="1:27">
      <c r="A43" s="6">
        <v>40</v>
      </c>
      <c r="B43" s="7" t="s">
        <v>990</v>
      </c>
      <c r="C43" s="7" t="s">
        <v>66</v>
      </c>
      <c r="D43" s="8" t="s">
        <v>930</v>
      </c>
      <c r="E43" s="9" t="s">
        <v>76</v>
      </c>
      <c r="F43" s="7" t="s">
        <v>69</v>
      </c>
      <c r="G43" s="7" t="s">
        <v>185</v>
      </c>
      <c r="H43" s="6">
        <v>2</v>
      </c>
      <c r="I43" s="6">
        <f t="shared" si="6"/>
        <v>11.84</v>
      </c>
      <c r="J43" s="6">
        <v>2</v>
      </c>
      <c r="K43" s="6"/>
      <c r="L43" s="6">
        <v>2</v>
      </c>
      <c r="M43" s="6"/>
      <c r="N43" s="6">
        <f t="shared" si="2"/>
        <v>17.84</v>
      </c>
      <c r="O43" s="6"/>
      <c r="P43" s="6"/>
      <c r="Q43" s="6"/>
      <c r="R43" s="11">
        <f t="shared" si="7"/>
        <v>17.84</v>
      </c>
      <c r="S43" s="12"/>
      <c r="T43" s="12" t="s">
        <v>516</v>
      </c>
      <c r="U43" s="7">
        <v>2.96</v>
      </c>
      <c r="V43" s="7" t="s">
        <v>231</v>
      </c>
      <c r="W43" s="7"/>
      <c r="X43" s="7" t="s">
        <v>937</v>
      </c>
      <c r="Y43" s="7"/>
      <c r="Z43" s="7"/>
      <c r="AA43" s="7"/>
    </row>
    <row r="44" ht="26.25" customHeight="1" spans="1:27">
      <c r="A44" s="6">
        <v>41</v>
      </c>
      <c r="B44" s="7" t="s">
        <v>991</v>
      </c>
      <c r="C44" s="7" t="s">
        <v>66</v>
      </c>
      <c r="D44" s="8" t="s">
        <v>918</v>
      </c>
      <c r="E44" s="9" t="s">
        <v>76</v>
      </c>
      <c r="F44" s="7" t="s">
        <v>102</v>
      </c>
      <c r="G44" s="7" t="s">
        <v>185</v>
      </c>
      <c r="H44" s="6">
        <v>2</v>
      </c>
      <c r="I44" s="6">
        <f t="shared" si="6"/>
        <v>13.36</v>
      </c>
      <c r="J44" s="6">
        <v>5</v>
      </c>
      <c r="K44" s="6"/>
      <c r="L44" s="6"/>
      <c r="M44" s="6"/>
      <c r="N44" s="6">
        <f t="shared" si="2"/>
        <v>20.36</v>
      </c>
      <c r="O44" s="6"/>
      <c r="P44" s="6"/>
      <c r="Q44" s="6"/>
      <c r="R44" s="11">
        <f t="shared" si="7"/>
        <v>20.36</v>
      </c>
      <c r="S44" s="12"/>
      <c r="T44" s="12" t="s">
        <v>516</v>
      </c>
      <c r="U44" s="7">
        <v>3.34</v>
      </c>
      <c r="V44" s="7" t="s">
        <v>992</v>
      </c>
      <c r="W44" s="7"/>
      <c r="X44" s="7"/>
      <c r="Y44" s="7"/>
      <c r="Z44" s="7"/>
      <c r="AA44" s="7"/>
    </row>
    <row r="45" ht="26.25" customHeight="1" spans="1:27">
      <c r="A45" s="6">
        <v>42</v>
      </c>
      <c r="B45" s="7" t="s">
        <v>993</v>
      </c>
      <c r="C45" s="7" t="s">
        <v>66</v>
      </c>
      <c r="D45" s="8" t="s">
        <v>422</v>
      </c>
      <c r="E45" s="9" t="s">
        <v>76</v>
      </c>
      <c r="F45" s="7" t="s">
        <v>102</v>
      </c>
      <c r="G45" s="7" t="s">
        <v>185</v>
      </c>
      <c r="H45" s="6">
        <v>2</v>
      </c>
      <c r="I45" s="6">
        <f t="shared" si="6"/>
        <v>12.76</v>
      </c>
      <c r="J45" s="6">
        <v>4</v>
      </c>
      <c r="K45" s="6"/>
      <c r="L45" s="6">
        <v>5</v>
      </c>
      <c r="M45" s="6"/>
      <c r="N45" s="6">
        <f t="shared" si="2"/>
        <v>23.76</v>
      </c>
      <c r="O45" s="6"/>
      <c r="P45" s="6"/>
      <c r="Q45" s="6"/>
      <c r="R45" s="11">
        <f t="shared" si="7"/>
        <v>23.76</v>
      </c>
      <c r="S45" s="12"/>
      <c r="T45" s="12" t="s">
        <v>516</v>
      </c>
      <c r="U45" s="7">
        <v>3.19</v>
      </c>
      <c r="V45" s="7" t="s">
        <v>994</v>
      </c>
      <c r="W45" s="7"/>
      <c r="X45" s="7" t="s">
        <v>146</v>
      </c>
      <c r="Y45" s="7"/>
      <c r="Z45" s="7"/>
      <c r="AA45" s="7"/>
    </row>
    <row r="46" s="19" customFormat="1" ht="26.25" customHeight="1" spans="1:29">
      <c r="A46" s="21">
        <v>43</v>
      </c>
      <c r="B46" s="22" t="s">
        <v>995</v>
      </c>
      <c r="C46" s="22" t="s">
        <v>66</v>
      </c>
      <c r="D46" s="23" t="s">
        <v>666</v>
      </c>
      <c r="E46" s="24" t="s">
        <v>68</v>
      </c>
      <c r="F46" s="22" t="s">
        <v>996</v>
      </c>
      <c r="G46" s="22" t="s">
        <v>185</v>
      </c>
      <c r="H46" s="21">
        <v>3</v>
      </c>
      <c r="I46" s="21">
        <f t="shared" si="6"/>
        <v>12</v>
      </c>
      <c r="J46" s="21">
        <v>8</v>
      </c>
      <c r="K46" s="21"/>
      <c r="L46" s="21"/>
      <c r="M46" s="21"/>
      <c r="N46" s="21">
        <f t="shared" si="2"/>
        <v>23</v>
      </c>
      <c r="O46" s="21"/>
      <c r="P46" s="21"/>
      <c r="Q46" s="21"/>
      <c r="R46" s="28">
        <f>(N46+Q46)/70*50</f>
        <v>16.4285714285714</v>
      </c>
      <c r="S46" s="21"/>
      <c r="T46" s="22">
        <v>211</v>
      </c>
      <c r="U46" s="22">
        <v>3</v>
      </c>
      <c r="V46" s="22" t="s">
        <v>835</v>
      </c>
      <c r="W46" s="22"/>
      <c r="X46" s="22" t="s">
        <v>997</v>
      </c>
      <c r="Y46" s="22" t="s">
        <v>998</v>
      </c>
      <c r="Z46" s="22"/>
      <c r="AA46" s="22" t="s">
        <v>999</v>
      </c>
      <c r="AC46" s="30"/>
    </row>
    <row r="47" ht="26.25" customHeight="1" spans="1:27">
      <c r="A47" s="6">
        <v>44</v>
      </c>
      <c r="B47" s="7" t="s">
        <v>1000</v>
      </c>
      <c r="C47" s="7" t="s">
        <v>66</v>
      </c>
      <c r="D47" s="8" t="s">
        <v>216</v>
      </c>
      <c r="E47" s="9" t="s">
        <v>76</v>
      </c>
      <c r="F47" s="7" t="s">
        <v>102</v>
      </c>
      <c r="G47" s="7" t="s">
        <v>185</v>
      </c>
      <c r="H47" s="6">
        <v>2</v>
      </c>
      <c r="I47" s="6">
        <f t="shared" si="6"/>
        <v>10.96</v>
      </c>
      <c r="J47" s="6">
        <v>2</v>
      </c>
      <c r="K47" s="6"/>
      <c r="L47" s="6"/>
      <c r="M47" s="6"/>
      <c r="N47" s="6">
        <f t="shared" si="2"/>
        <v>14.96</v>
      </c>
      <c r="O47" s="6"/>
      <c r="P47" s="6"/>
      <c r="Q47" s="6"/>
      <c r="R47" s="11">
        <f t="shared" ref="R47:R52" si="8">N47+Q47</f>
        <v>14.96</v>
      </c>
      <c r="S47" s="12"/>
      <c r="T47" s="12" t="s">
        <v>516</v>
      </c>
      <c r="U47" s="14">
        <v>2.74</v>
      </c>
      <c r="V47" s="7" t="s">
        <v>280</v>
      </c>
      <c r="W47" s="7"/>
      <c r="X47" s="7"/>
      <c r="Y47" s="7"/>
      <c r="Z47" s="7"/>
      <c r="AA47" s="7"/>
    </row>
    <row r="48" ht="26.25" customHeight="1" spans="1:27">
      <c r="A48" s="6">
        <v>45</v>
      </c>
      <c r="B48" s="7" t="s">
        <v>1001</v>
      </c>
      <c r="C48" s="7" t="s">
        <v>66</v>
      </c>
      <c r="D48" s="8" t="s">
        <v>153</v>
      </c>
      <c r="E48" s="9" t="s">
        <v>76</v>
      </c>
      <c r="F48" s="7" t="s">
        <v>69</v>
      </c>
      <c r="G48" s="7" t="s">
        <v>185</v>
      </c>
      <c r="H48" s="6">
        <v>2</v>
      </c>
      <c r="I48" s="6">
        <f t="shared" si="6"/>
        <v>10.84</v>
      </c>
      <c r="J48" s="6">
        <v>3</v>
      </c>
      <c r="K48" s="6"/>
      <c r="L48" s="6"/>
      <c r="M48" s="6"/>
      <c r="N48" s="6">
        <f t="shared" si="2"/>
        <v>15.84</v>
      </c>
      <c r="O48" s="6"/>
      <c r="P48" s="6"/>
      <c r="Q48" s="6"/>
      <c r="R48" s="11">
        <f t="shared" si="8"/>
        <v>15.84</v>
      </c>
      <c r="S48" s="12"/>
      <c r="T48" s="12" t="s">
        <v>516</v>
      </c>
      <c r="U48" s="7">
        <v>2.71</v>
      </c>
      <c r="V48" s="7" t="s">
        <v>475</v>
      </c>
      <c r="W48" s="7"/>
      <c r="X48" s="7"/>
      <c r="Y48" s="7"/>
      <c r="Z48" s="7"/>
      <c r="AA48" s="7"/>
    </row>
    <row r="49" ht="26.25" customHeight="1" spans="1:27">
      <c r="A49" s="6">
        <v>46</v>
      </c>
      <c r="B49" s="7" t="s">
        <v>1002</v>
      </c>
      <c r="C49" s="7" t="s">
        <v>66</v>
      </c>
      <c r="D49" s="8" t="s">
        <v>1003</v>
      </c>
      <c r="E49" s="9" t="s">
        <v>76</v>
      </c>
      <c r="F49" s="7" t="s">
        <v>81</v>
      </c>
      <c r="G49" s="7" t="s">
        <v>185</v>
      </c>
      <c r="H49" s="6">
        <v>2</v>
      </c>
      <c r="I49" s="6">
        <f>U49*4/2</f>
        <v>9.6</v>
      </c>
      <c r="J49" s="6">
        <v>2</v>
      </c>
      <c r="K49" s="6"/>
      <c r="L49" s="6"/>
      <c r="M49" s="6"/>
      <c r="N49" s="6">
        <f t="shared" si="2"/>
        <v>13.6</v>
      </c>
      <c r="O49" s="6"/>
      <c r="P49" s="6"/>
      <c r="Q49" s="6"/>
      <c r="R49" s="11">
        <f t="shared" si="8"/>
        <v>13.6</v>
      </c>
      <c r="S49" s="12"/>
      <c r="T49" s="12" t="s">
        <v>516</v>
      </c>
      <c r="U49" s="18">
        <v>4.8</v>
      </c>
      <c r="V49" s="7" t="s">
        <v>121</v>
      </c>
      <c r="W49" s="7"/>
      <c r="X49" s="7"/>
      <c r="Y49" s="7"/>
      <c r="Z49" s="7"/>
      <c r="AA49" s="7"/>
    </row>
    <row r="50" ht="26.25" customHeight="1" spans="1:27">
      <c r="A50" s="6">
        <v>47</v>
      </c>
      <c r="B50" s="7" t="s">
        <v>1004</v>
      </c>
      <c r="C50" s="7" t="s">
        <v>66</v>
      </c>
      <c r="D50" s="8" t="s">
        <v>230</v>
      </c>
      <c r="E50" s="9" t="s">
        <v>76</v>
      </c>
      <c r="F50" s="7" t="s">
        <v>102</v>
      </c>
      <c r="G50" s="7" t="s">
        <v>185</v>
      </c>
      <c r="H50" s="6">
        <v>2</v>
      </c>
      <c r="I50" s="6">
        <f t="shared" si="6"/>
        <v>11.52</v>
      </c>
      <c r="J50" s="6">
        <v>2</v>
      </c>
      <c r="K50" s="6"/>
      <c r="L50" s="6"/>
      <c r="M50" s="6"/>
      <c r="N50" s="6">
        <f t="shared" si="2"/>
        <v>15.52</v>
      </c>
      <c r="O50" s="6"/>
      <c r="P50" s="6"/>
      <c r="Q50" s="6"/>
      <c r="R50" s="11">
        <f t="shared" si="8"/>
        <v>15.52</v>
      </c>
      <c r="S50" s="12"/>
      <c r="T50" s="12" t="s">
        <v>516</v>
      </c>
      <c r="U50" s="7">
        <v>2.88</v>
      </c>
      <c r="V50" s="7" t="s">
        <v>303</v>
      </c>
      <c r="W50" s="7"/>
      <c r="X50" s="7"/>
      <c r="Y50" s="7"/>
      <c r="Z50" s="7"/>
      <c r="AA50" s="7"/>
    </row>
    <row r="51" ht="26.25" customHeight="1" spans="1:27">
      <c r="A51" s="6">
        <v>48</v>
      </c>
      <c r="B51" s="7" t="s">
        <v>1005</v>
      </c>
      <c r="C51" s="7" t="s">
        <v>66</v>
      </c>
      <c r="D51" s="8" t="s">
        <v>299</v>
      </c>
      <c r="E51" s="9" t="s">
        <v>76</v>
      </c>
      <c r="F51" s="7" t="s">
        <v>102</v>
      </c>
      <c r="G51" s="7" t="s">
        <v>185</v>
      </c>
      <c r="H51" s="6">
        <v>2</v>
      </c>
      <c r="I51" s="6">
        <f t="shared" si="6"/>
        <v>13.44</v>
      </c>
      <c r="J51" s="25">
        <v>4</v>
      </c>
      <c r="K51" s="6"/>
      <c r="L51" s="6">
        <v>5</v>
      </c>
      <c r="M51" s="6">
        <v>2</v>
      </c>
      <c r="N51" s="6">
        <f t="shared" si="2"/>
        <v>26.44</v>
      </c>
      <c r="O51" s="6"/>
      <c r="P51" s="6"/>
      <c r="Q51" s="6"/>
      <c r="R51" s="11">
        <f t="shared" si="8"/>
        <v>26.44</v>
      </c>
      <c r="S51" s="12"/>
      <c r="T51" s="12" t="s">
        <v>516</v>
      </c>
      <c r="U51" s="7">
        <v>3.36</v>
      </c>
      <c r="V51" s="7" t="s">
        <v>1006</v>
      </c>
      <c r="W51" s="7"/>
      <c r="X51" s="7" t="s">
        <v>146</v>
      </c>
      <c r="Y51" s="7" t="s">
        <v>163</v>
      </c>
      <c r="Z51" s="7"/>
      <c r="AA51" s="7"/>
    </row>
    <row r="52" ht="26.25" customHeight="1" spans="1:27">
      <c r="A52" s="6">
        <v>49</v>
      </c>
      <c r="B52" s="7" t="s">
        <v>1007</v>
      </c>
      <c r="C52" s="7" t="s">
        <v>66</v>
      </c>
      <c r="D52" s="8" t="s">
        <v>153</v>
      </c>
      <c r="E52" s="9" t="s">
        <v>76</v>
      </c>
      <c r="F52" s="7" t="s">
        <v>85</v>
      </c>
      <c r="G52" s="7" t="s">
        <v>185</v>
      </c>
      <c r="H52" s="6">
        <v>2</v>
      </c>
      <c r="I52" s="6">
        <f t="shared" si="6"/>
        <v>10.72</v>
      </c>
      <c r="J52" s="6">
        <v>2</v>
      </c>
      <c r="K52" s="6"/>
      <c r="L52" s="6"/>
      <c r="M52" s="6"/>
      <c r="N52" s="6">
        <f t="shared" si="2"/>
        <v>14.72</v>
      </c>
      <c r="O52" s="6"/>
      <c r="P52" s="6"/>
      <c r="Q52" s="6"/>
      <c r="R52" s="11">
        <f t="shared" si="8"/>
        <v>14.72</v>
      </c>
      <c r="S52" s="12"/>
      <c r="T52" s="12" t="s">
        <v>516</v>
      </c>
      <c r="U52" s="7">
        <v>2.68</v>
      </c>
      <c r="V52" s="7" t="s">
        <v>303</v>
      </c>
      <c r="W52" s="7"/>
      <c r="X52" s="7"/>
      <c r="Y52" s="7"/>
      <c r="Z52" s="7"/>
      <c r="AA52" s="7"/>
    </row>
    <row r="53" ht="26.25" customHeight="1" spans="1:27">
      <c r="A53" s="6">
        <v>50</v>
      </c>
      <c r="B53" s="7" t="s">
        <v>1008</v>
      </c>
      <c r="C53" s="7" t="s">
        <v>66</v>
      </c>
      <c r="D53" s="8" t="s">
        <v>799</v>
      </c>
      <c r="E53" s="9" t="s">
        <v>68</v>
      </c>
      <c r="F53" s="7" t="s">
        <v>1009</v>
      </c>
      <c r="G53" s="7" t="s">
        <v>1010</v>
      </c>
      <c r="H53" s="6">
        <v>2</v>
      </c>
      <c r="I53" s="6">
        <f t="shared" si="6"/>
        <v>12.96</v>
      </c>
      <c r="J53" s="6">
        <v>8</v>
      </c>
      <c r="K53" s="6"/>
      <c r="L53" s="6"/>
      <c r="M53" s="6"/>
      <c r="N53" s="6">
        <f t="shared" si="2"/>
        <v>22.96</v>
      </c>
      <c r="O53" s="6"/>
      <c r="P53" s="6"/>
      <c r="Q53" s="6"/>
      <c r="R53" s="11">
        <f t="shared" ref="R53:R57" si="9">(N53+Q53)/70*50</f>
        <v>16.4</v>
      </c>
      <c r="S53" s="12"/>
      <c r="T53" s="7"/>
      <c r="U53" s="7">
        <v>3.24</v>
      </c>
      <c r="V53" s="7" t="s">
        <v>1011</v>
      </c>
      <c r="W53" s="7"/>
      <c r="X53" s="7"/>
      <c r="Y53" s="7"/>
      <c r="Z53" s="7"/>
      <c r="AA53" s="18"/>
    </row>
    <row r="54" ht="26.25" customHeight="1" spans="1:27">
      <c r="A54" s="6">
        <v>51</v>
      </c>
      <c r="B54" s="7" t="s">
        <v>1012</v>
      </c>
      <c r="C54" s="7" t="s">
        <v>66</v>
      </c>
      <c r="D54" s="8" t="s">
        <v>117</v>
      </c>
      <c r="E54" s="9" t="s">
        <v>76</v>
      </c>
      <c r="F54" s="7" t="s">
        <v>81</v>
      </c>
      <c r="G54" s="7" t="s">
        <v>1010</v>
      </c>
      <c r="H54" s="6">
        <v>2</v>
      </c>
      <c r="I54" s="6">
        <f>U54*4/2</f>
        <v>8.3</v>
      </c>
      <c r="J54" s="6">
        <v>3</v>
      </c>
      <c r="K54" s="6"/>
      <c r="L54" s="6"/>
      <c r="M54" s="6"/>
      <c r="N54" s="6">
        <f t="shared" si="2"/>
        <v>13.3</v>
      </c>
      <c r="O54" s="6"/>
      <c r="P54" s="6"/>
      <c r="Q54" s="6"/>
      <c r="R54" s="11">
        <f>N54+Q54</f>
        <v>13.3</v>
      </c>
      <c r="S54" s="12"/>
      <c r="T54" s="12" t="s">
        <v>516</v>
      </c>
      <c r="U54" s="7">
        <v>4.15</v>
      </c>
      <c r="V54" s="7" t="s">
        <v>572</v>
      </c>
      <c r="W54" s="7"/>
      <c r="X54" s="7"/>
      <c r="Y54" s="7"/>
      <c r="Z54" s="7"/>
      <c r="AA54" s="7"/>
    </row>
    <row r="55" ht="26.25" customHeight="1" spans="1:27">
      <c r="A55" s="6">
        <v>52</v>
      </c>
      <c r="B55" s="7" t="s">
        <v>1013</v>
      </c>
      <c r="C55" s="7" t="s">
        <v>66</v>
      </c>
      <c r="D55" s="8" t="s">
        <v>975</v>
      </c>
      <c r="E55" s="9" t="s">
        <v>68</v>
      </c>
      <c r="F55" s="7" t="s">
        <v>102</v>
      </c>
      <c r="G55" s="7" t="s">
        <v>1014</v>
      </c>
      <c r="H55" s="6">
        <v>2</v>
      </c>
      <c r="I55" s="6">
        <f t="shared" si="6"/>
        <v>14.28</v>
      </c>
      <c r="J55" s="6">
        <v>5</v>
      </c>
      <c r="K55" s="6"/>
      <c r="L55" s="6"/>
      <c r="M55" s="6"/>
      <c r="N55" s="6">
        <f t="shared" si="2"/>
        <v>21.28</v>
      </c>
      <c r="O55" s="6"/>
      <c r="P55" s="6"/>
      <c r="Q55" s="6"/>
      <c r="R55" s="11">
        <f t="shared" si="9"/>
        <v>15.2</v>
      </c>
      <c r="S55" s="12"/>
      <c r="T55" s="12" t="s">
        <v>516</v>
      </c>
      <c r="U55" s="7">
        <v>3.57</v>
      </c>
      <c r="V55" s="7" t="s">
        <v>551</v>
      </c>
      <c r="W55" s="7"/>
      <c r="X55" s="7"/>
      <c r="Y55" s="7"/>
      <c r="Z55" s="7"/>
      <c r="AA55" s="7" t="s">
        <v>1015</v>
      </c>
    </row>
    <row r="56" s="20" customFormat="1" ht="26.25" customHeight="1" spans="1:29">
      <c r="A56" s="25">
        <v>53</v>
      </c>
      <c r="B56" s="18" t="s">
        <v>1016</v>
      </c>
      <c r="C56" s="18" t="s">
        <v>66</v>
      </c>
      <c r="D56" s="26" t="s">
        <v>367</v>
      </c>
      <c r="E56" s="27" t="s">
        <v>68</v>
      </c>
      <c r="F56" s="18" t="s">
        <v>77</v>
      </c>
      <c r="G56" s="18" t="s">
        <v>1014</v>
      </c>
      <c r="H56" s="25">
        <v>2</v>
      </c>
      <c r="I56" s="25">
        <f t="shared" si="6"/>
        <v>12.12</v>
      </c>
      <c r="J56" s="25">
        <v>5</v>
      </c>
      <c r="K56" s="25"/>
      <c r="L56" s="25"/>
      <c r="M56" s="25"/>
      <c r="N56" s="25">
        <f t="shared" si="2"/>
        <v>19.12</v>
      </c>
      <c r="O56" s="25"/>
      <c r="P56" s="25"/>
      <c r="Q56" s="25"/>
      <c r="R56" s="29">
        <f t="shared" si="9"/>
        <v>13.6571428571429</v>
      </c>
      <c r="S56" s="25"/>
      <c r="T56" s="25" t="s">
        <v>516</v>
      </c>
      <c r="U56" s="18">
        <v>3.03</v>
      </c>
      <c r="V56" s="18" t="s">
        <v>749</v>
      </c>
      <c r="W56" s="18"/>
      <c r="X56" s="18"/>
      <c r="Y56" s="18"/>
      <c r="Z56" s="18"/>
      <c r="AA56" s="18" t="s">
        <v>1017</v>
      </c>
      <c r="AC56" s="31"/>
    </row>
    <row r="57" ht="26.25" customHeight="1" spans="1:27">
      <c r="A57" s="6">
        <v>54</v>
      </c>
      <c r="B57" s="7" t="s">
        <v>1018</v>
      </c>
      <c r="C57" s="7" t="s">
        <v>66</v>
      </c>
      <c r="D57" s="8" t="s">
        <v>597</v>
      </c>
      <c r="E57" s="9" t="s">
        <v>68</v>
      </c>
      <c r="F57" s="7" t="s">
        <v>69</v>
      </c>
      <c r="G57" s="7" t="s">
        <v>1019</v>
      </c>
      <c r="H57" s="6">
        <v>2</v>
      </c>
      <c r="I57" s="6">
        <f t="shared" si="6"/>
        <v>13.88</v>
      </c>
      <c r="J57" s="6">
        <v>5</v>
      </c>
      <c r="K57" s="6">
        <v>2</v>
      </c>
      <c r="L57" s="6"/>
      <c r="M57" s="6"/>
      <c r="N57" s="6">
        <f t="shared" si="2"/>
        <v>22.88</v>
      </c>
      <c r="O57" s="6"/>
      <c r="P57" s="6"/>
      <c r="Q57" s="6"/>
      <c r="R57" s="11">
        <f t="shared" si="9"/>
        <v>16.3428571428571</v>
      </c>
      <c r="S57" s="12"/>
      <c r="T57" s="12" t="s">
        <v>516</v>
      </c>
      <c r="U57" s="7">
        <v>3.47</v>
      </c>
      <c r="V57" s="7" t="s">
        <v>551</v>
      </c>
      <c r="W57" s="7" t="s">
        <v>1020</v>
      </c>
      <c r="X57" s="7"/>
      <c r="Y57" s="7"/>
      <c r="Z57" s="7"/>
      <c r="AA57" s="7" t="s">
        <v>1021</v>
      </c>
    </row>
    <row r="58" ht="26.25" customHeight="1" spans="1:27">
      <c r="A58" s="6">
        <v>55</v>
      </c>
      <c r="B58" s="7" t="s">
        <v>1022</v>
      </c>
      <c r="C58" s="7" t="s">
        <v>66</v>
      </c>
      <c r="D58" s="8" t="s">
        <v>75</v>
      </c>
      <c r="E58" s="9" t="s">
        <v>76</v>
      </c>
      <c r="F58" s="7" t="s">
        <v>81</v>
      </c>
      <c r="G58" s="7" t="s">
        <v>1023</v>
      </c>
      <c r="H58" s="6">
        <v>2</v>
      </c>
      <c r="I58" s="6">
        <f>U58*4/2</f>
        <v>10.2</v>
      </c>
      <c r="J58" s="6">
        <v>2</v>
      </c>
      <c r="K58" s="6"/>
      <c r="L58" s="6"/>
      <c r="M58" s="6"/>
      <c r="N58" s="6">
        <f t="shared" si="2"/>
        <v>14.2</v>
      </c>
      <c r="O58" s="6"/>
      <c r="P58" s="6"/>
      <c r="Q58" s="6"/>
      <c r="R58" s="11">
        <f t="shared" ref="R58:R62" si="10">N58+Q58</f>
        <v>14.2</v>
      </c>
      <c r="S58" s="12"/>
      <c r="T58" s="12" t="s">
        <v>516</v>
      </c>
      <c r="U58" s="7">
        <v>5.1</v>
      </c>
      <c r="V58" s="7" t="s">
        <v>118</v>
      </c>
      <c r="W58" s="7"/>
      <c r="X58" s="7"/>
      <c r="Y58" s="7"/>
      <c r="Z58" s="7"/>
      <c r="AA58" s="7"/>
    </row>
    <row r="59" ht="26.25" customHeight="1" spans="1:27">
      <c r="A59" s="6">
        <v>56</v>
      </c>
      <c r="B59" s="7" t="s">
        <v>1024</v>
      </c>
      <c r="C59" s="7" t="s">
        <v>66</v>
      </c>
      <c r="D59" s="8" t="s">
        <v>841</v>
      </c>
      <c r="E59" s="9" t="s">
        <v>68</v>
      </c>
      <c r="F59" s="7" t="s">
        <v>106</v>
      </c>
      <c r="G59" s="7" t="s">
        <v>1023</v>
      </c>
      <c r="H59" s="6">
        <v>3</v>
      </c>
      <c r="I59" s="6">
        <f t="shared" si="6"/>
        <v>12.28</v>
      </c>
      <c r="J59" s="6">
        <v>5</v>
      </c>
      <c r="K59" s="6"/>
      <c r="L59" s="6"/>
      <c r="M59" s="6"/>
      <c r="N59" s="6">
        <f t="shared" si="2"/>
        <v>20.28</v>
      </c>
      <c r="O59" s="6"/>
      <c r="P59" s="6"/>
      <c r="Q59" s="6"/>
      <c r="R59" s="11">
        <f>(N59+Q59)/70*50</f>
        <v>14.4857142857143</v>
      </c>
      <c r="S59" s="12"/>
      <c r="T59" s="7">
        <v>211</v>
      </c>
      <c r="U59" s="7">
        <v>3.07</v>
      </c>
      <c r="V59" s="7" t="s">
        <v>195</v>
      </c>
      <c r="W59" s="7"/>
      <c r="X59" s="7"/>
      <c r="Y59" s="7"/>
      <c r="Z59" s="7"/>
      <c r="AA59" s="7" t="s">
        <v>1025</v>
      </c>
    </row>
    <row r="60" ht="26.25" customHeight="1" spans="1:27">
      <c r="A60" s="6">
        <v>57</v>
      </c>
      <c r="B60" s="7" t="s">
        <v>1026</v>
      </c>
      <c r="C60" s="7" t="s">
        <v>66</v>
      </c>
      <c r="D60" s="8" t="s">
        <v>188</v>
      </c>
      <c r="E60" s="9" t="s">
        <v>76</v>
      </c>
      <c r="F60" s="7" t="s">
        <v>1027</v>
      </c>
      <c r="G60" s="7" t="s">
        <v>1023</v>
      </c>
      <c r="H60" s="6">
        <v>2</v>
      </c>
      <c r="I60" s="6">
        <f t="shared" si="6"/>
        <v>9.2</v>
      </c>
      <c r="J60" s="6">
        <v>4</v>
      </c>
      <c r="K60" s="6"/>
      <c r="L60" s="6"/>
      <c r="M60" s="6"/>
      <c r="N60" s="6">
        <f t="shared" si="2"/>
        <v>15.2</v>
      </c>
      <c r="O60" s="6"/>
      <c r="P60" s="6"/>
      <c r="Q60" s="6"/>
      <c r="R60" s="11">
        <f t="shared" si="10"/>
        <v>15.2</v>
      </c>
      <c r="S60" s="12"/>
      <c r="T60" s="7"/>
      <c r="U60" s="7">
        <v>2.3</v>
      </c>
      <c r="V60" s="7" t="s">
        <v>115</v>
      </c>
      <c r="W60" s="7"/>
      <c r="X60" s="7"/>
      <c r="Y60" s="7"/>
      <c r="Z60" s="7"/>
      <c r="AA60" s="7"/>
    </row>
    <row r="61" ht="26.25" customHeight="1" spans="1:27">
      <c r="A61" s="6">
        <v>58</v>
      </c>
      <c r="B61" s="7" t="s">
        <v>1028</v>
      </c>
      <c r="C61" s="7" t="s">
        <v>66</v>
      </c>
      <c r="D61" s="8" t="s">
        <v>284</v>
      </c>
      <c r="E61" s="9" t="s">
        <v>76</v>
      </c>
      <c r="F61" s="7" t="s">
        <v>1029</v>
      </c>
      <c r="G61" s="7" t="s">
        <v>1030</v>
      </c>
      <c r="H61" s="6">
        <v>3</v>
      </c>
      <c r="I61" s="6">
        <f t="shared" si="6"/>
        <v>9.24</v>
      </c>
      <c r="J61" s="6">
        <v>4</v>
      </c>
      <c r="K61" s="6"/>
      <c r="L61" s="6">
        <v>2</v>
      </c>
      <c r="M61" s="6"/>
      <c r="N61" s="6">
        <f t="shared" si="2"/>
        <v>18.24</v>
      </c>
      <c r="O61" s="6"/>
      <c r="P61" s="6"/>
      <c r="Q61" s="6"/>
      <c r="R61" s="11">
        <f t="shared" si="10"/>
        <v>18.24</v>
      </c>
      <c r="S61" s="12"/>
      <c r="T61" s="7">
        <v>211</v>
      </c>
      <c r="U61" s="7">
        <v>2.31</v>
      </c>
      <c r="V61" s="7" t="s">
        <v>245</v>
      </c>
      <c r="W61" s="7"/>
      <c r="X61" s="7" t="s">
        <v>925</v>
      </c>
      <c r="Y61" s="7"/>
      <c r="Z61" s="7"/>
      <c r="AA61" s="7"/>
    </row>
    <row r="62" ht="26.25" customHeight="1" spans="1:27">
      <c r="A62" s="6">
        <v>59</v>
      </c>
      <c r="B62" s="7" t="s">
        <v>1031</v>
      </c>
      <c r="C62" s="7" t="s">
        <v>66</v>
      </c>
      <c r="D62" s="8" t="s">
        <v>946</v>
      </c>
      <c r="E62" s="9" t="s">
        <v>76</v>
      </c>
      <c r="F62" s="7" t="s">
        <v>1032</v>
      </c>
      <c r="G62" s="7" t="s">
        <v>1033</v>
      </c>
      <c r="H62" s="6">
        <v>2</v>
      </c>
      <c r="I62" s="6">
        <f t="shared" si="6"/>
        <v>14.36</v>
      </c>
      <c r="J62" s="6">
        <v>2</v>
      </c>
      <c r="K62" s="6"/>
      <c r="L62" s="6"/>
      <c r="M62" s="6"/>
      <c r="N62" s="6">
        <f t="shared" si="2"/>
        <v>18.36</v>
      </c>
      <c r="O62" s="6"/>
      <c r="P62" s="6"/>
      <c r="Q62" s="6"/>
      <c r="R62" s="11">
        <f t="shared" si="10"/>
        <v>18.36</v>
      </c>
      <c r="S62" s="12"/>
      <c r="T62" s="7"/>
      <c r="U62" s="7">
        <v>3.59</v>
      </c>
      <c r="V62" s="7" t="s">
        <v>303</v>
      </c>
      <c r="W62" s="7"/>
      <c r="X62" s="7"/>
      <c r="Y62" s="7"/>
      <c r="Z62" s="7"/>
      <c r="AA62" s="7"/>
    </row>
    <row r="63" ht="26.25" customHeight="1" spans="1:27">
      <c r="A63" s="6">
        <v>60</v>
      </c>
      <c r="B63" s="7" t="s">
        <v>1034</v>
      </c>
      <c r="C63" s="7" t="s">
        <v>66</v>
      </c>
      <c r="D63" s="8" t="s">
        <v>117</v>
      </c>
      <c r="E63" s="9" t="s">
        <v>68</v>
      </c>
      <c r="F63" s="7" t="s">
        <v>1035</v>
      </c>
      <c r="G63" s="7" t="s">
        <v>1033</v>
      </c>
      <c r="H63" s="6">
        <v>2</v>
      </c>
      <c r="I63" s="6">
        <f t="shared" si="6"/>
        <v>15.6</v>
      </c>
      <c r="J63" s="6">
        <v>7</v>
      </c>
      <c r="K63" s="6"/>
      <c r="L63" s="6">
        <v>2</v>
      </c>
      <c r="M63" s="6"/>
      <c r="N63" s="6">
        <f t="shared" si="2"/>
        <v>26.6</v>
      </c>
      <c r="O63" s="6"/>
      <c r="P63" s="6"/>
      <c r="Q63" s="6"/>
      <c r="R63" s="11">
        <f>(N63+Q63)/70*50</f>
        <v>19</v>
      </c>
      <c r="S63" s="12"/>
      <c r="T63" s="7"/>
      <c r="U63" s="7">
        <v>3.9</v>
      </c>
      <c r="V63" s="7" t="s">
        <v>1036</v>
      </c>
      <c r="W63" s="7"/>
      <c r="X63" s="7" t="s">
        <v>1037</v>
      </c>
      <c r="Y63" s="7"/>
      <c r="Z63" s="7"/>
      <c r="AA63" s="7" t="s">
        <v>1038</v>
      </c>
    </row>
    <row r="64" ht="26.25" customHeight="1" spans="1:27">
      <c r="A64" s="6">
        <v>61</v>
      </c>
      <c r="B64" s="7" t="s">
        <v>1039</v>
      </c>
      <c r="C64" s="7" t="s">
        <v>66</v>
      </c>
      <c r="D64" s="8" t="s">
        <v>944</v>
      </c>
      <c r="E64" s="9" t="s">
        <v>76</v>
      </c>
      <c r="F64" s="7" t="s">
        <v>81</v>
      </c>
      <c r="G64" s="7" t="s">
        <v>204</v>
      </c>
      <c r="H64" s="6">
        <v>2</v>
      </c>
      <c r="I64" s="6">
        <f t="shared" ref="I64:I68" si="11">U64*4/2</f>
        <v>13.74</v>
      </c>
      <c r="J64" s="6">
        <v>2</v>
      </c>
      <c r="K64" s="6"/>
      <c r="L64" s="6">
        <v>2</v>
      </c>
      <c r="M64" s="6">
        <v>4</v>
      </c>
      <c r="N64" s="6">
        <f t="shared" si="2"/>
        <v>23.74</v>
      </c>
      <c r="O64" s="6"/>
      <c r="P64" s="6"/>
      <c r="Q64" s="6"/>
      <c r="R64" s="11">
        <f t="shared" ref="R64:R71" si="12">N64+Q64</f>
        <v>23.74</v>
      </c>
      <c r="S64" s="12"/>
      <c r="T64" s="12" t="s">
        <v>516</v>
      </c>
      <c r="U64" s="7">
        <v>6.87</v>
      </c>
      <c r="V64" s="7" t="s">
        <v>280</v>
      </c>
      <c r="W64" s="7"/>
      <c r="X64" s="7" t="s">
        <v>1040</v>
      </c>
      <c r="Y64" s="7" t="s">
        <v>970</v>
      </c>
      <c r="Z64" s="7"/>
      <c r="AA64" s="7"/>
    </row>
    <row r="65" ht="26.25" customHeight="1" spans="1:27">
      <c r="A65" s="6">
        <v>62</v>
      </c>
      <c r="B65" s="7" t="s">
        <v>1041</v>
      </c>
      <c r="C65" s="7" t="s">
        <v>66</v>
      </c>
      <c r="D65" s="8" t="s">
        <v>918</v>
      </c>
      <c r="E65" s="9" t="s">
        <v>76</v>
      </c>
      <c r="F65" s="7" t="s">
        <v>102</v>
      </c>
      <c r="G65" s="7" t="s">
        <v>204</v>
      </c>
      <c r="H65" s="6">
        <v>2</v>
      </c>
      <c r="I65" s="6">
        <f t="shared" si="6"/>
        <v>7.84</v>
      </c>
      <c r="J65" s="6">
        <v>2</v>
      </c>
      <c r="K65" s="6"/>
      <c r="L65" s="6"/>
      <c r="M65" s="6"/>
      <c r="N65" s="6">
        <f t="shared" si="2"/>
        <v>11.84</v>
      </c>
      <c r="O65" s="6"/>
      <c r="P65" s="6"/>
      <c r="Q65" s="6"/>
      <c r="R65" s="11">
        <f t="shared" si="12"/>
        <v>11.84</v>
      </c>
      <c r="S65" s="12"/>
      <c r="T65" s="12" t="s">
        <v>516</v>
      </c>
      <c r="U65" s="7">
        <v>1.96</v>
      </c>
      <c r="V65" s="7" t="s">
        <v>225</v>
      </c>
      <c r="W65" s="7"/>
      <c r="X65" s="7"/>
      <c r="Y65" s="7"/>
      <c r="Z65" s="7"/>
      <c r="AA65" s="7"/>
    </row>
    <row r="66" ht="26.25" customHeight="1" spans="1:27">
      <c r="A66" s="6">
        <v>63</v>
      </c>
      <c r="B66" s="7" t="s">
        <v>1042</v>
      </c>
      <c r="C66" s="7" t="s">
        <v>66</v>
      </c>
      <c r="D66" s="8" t="s">
        <v>153</v>
      </c>
      <c r="E66" s="9" t="s">
        <v>76</v>
      </c>
      <c r="F66" s="7" t="s">
        <v>612</v>
      </c>
      <c r="G66" s="7" t="s">
        <v>204</v>
      </c>
      <c r="H66" s="6">
        <v>2</v>
      </c>
      <c r="I66" s="6">
        <f t="shared" si="6"/>
        <v>13.6</v>
      </c>
      <c r="J66" s="6">
        <v>6</v>
      </c>
      <c r="K66" s="6"/>
      <c r="L66" s="6">
        <v>2</v>
      </c>
      <c r="M66" s="6">
        <v>4</v>
      </c>
      <c r="N66" s="6">
        <f t="shared" si="2"/>
        <v>27.6</v>
      </c>
      <c r="O66" s="6"/>
      <c r="P66" s="6"/>
      <c r="Q66" s="6"/>
      <c r="R66" s="11">
        <f t="shared" si="12"/>
        <v>27.6</v>
      </c>
      <c r="S66" s="12"/>
      <c r="T66" s="7"/>
      <c r="U66" s="7">
        <v>3.4</v>
      </c>
      <c r="V66" s="7" t="s">
        <v>607</v>
      </c>
      <c r="W66" s="7"/>
      <c r="X66" s="7" t="s">
        <v>937</v>
      </c>
      <c r="Y66" s="7" t="s">
        <v>970</v>
      </c>
      <c r="Z66" s="7"/>
      <c r="AA66" s="7"/>
    </row>
    <row r="67" ht="26.25" customHeight="1" spans="1:27">
      <c r="A67" s="6">
        <v>64</v>
      </c>
      <c r="B67" s="7" t="s">
        <v>1043</v>
      </c>
      <c r="C67" s="7" t="s">
        <v>66</v>
      </c>
      <c r="D67" s="8" t="s">
        <v>153</v>
      </c>
      <c r="E67" s="9" t="s">
        <v>76</v>
      </c>
      <c r="F67" s="7" t="s">
        <v>81</v>
      </c>
      <c r="G67" s="7" t="s">
        <v>204</v>
      </c>
      <c r="H67" s="6">
        <v>2</v>
      </c>
      <c r="I67" s="6">
        <f t="shared" si="11"/>
        <v>10.04</v>
      </c>
      <c r="J67" s="6">
        <v>4</v>
      </c>
      <c r="K67" s="6"/>
      <c r="L67" s="6"/>
      <c r="M67" s="6"/>
      <c r="N67" s="6">
        <f t="shared" si="2"/>
        <v>16.04</v>
      </c>
      <c r="O67" s="6"/>
      <c r="P67" s="6"/>
      <c r="Q67" s="6"/>
      <c r="R67" s="11">
        <f t="shared" si="12"/>
        <v>16.04</v>
      </c>
      <c r="S67" s="12"/>
      <c r="T67" s="12" t="s">
        <v>516</v>
      </c>
      <c r="U67" s="7">
        <v>5.02</v>
      </c>
      <c r="V67" s="7" t="s">
        <v>687</v>
      </c>
      <c r="W67" s="7"/>
      <c r="X67" s="7"/>
      <c r="Y67" s="7"/>
      <c r="Z67" s="7"/>
      <c r="AA67" s="7"/>
    </row>
    <row r="68" ht="26.25" customHeight="1" spans="1:27">
      <c r="A68" s="6">
        <v>65</v>
      </c>
      <c r="B68" s="7" t="s">
        <v>1044</v>
      </c>
      <c r="C68" s="7" t="s">
        <v>66</v>
      </c>
      <c r="D68" s="8" t="s">
        <v>1003</v>
      </c>
      <c r="E68" s="9" t="s">
        <v>76</v>
      </c>
      <c r="F68" s="7" t="s">
        <v>81</v>
      </c>
      <c r="G68" s="7" t="s">
        <v>204</v>
      </c>
      <c r="H68" s="6">
        <v>2</v>
      </c>
      <c r="I68" s="6">
        <f t="shared" si="11"/>
        <v>9.6</v>
      </c>
      <c r="J68" s="6">
        <v>2</v>
      </c>
      <c r="K68" s="6"/>
      <c r="L68" s="6"/>
      <c r="M68" s="6"/>
      <c r="N68" s="6">
        <f t="shared" si="2"/>
        <v>13.6</v>
      </c>
      <c r="O68" s="6"/>
      <c r="P68" s="6"/>
      <c r="Q68" s="6"/>
      <c r="R68" s="11">
        <f t="shared" si="12"/>
        <v>13.6</v>
      </c>
      <c r="S68" s="12"/>
      <c r="T68" s="12" t="s">
        <v>516</v>
      </c>
      <c r="U68" s="18">
        <v>4.8</v>
      </c>
      <c r="V68" s="7" t="s">
        <v>340</v>
      </c>
      <c r="W68" s="7"/>
      <c r="X68" s="7"/>
      <c r="Y68" s="7"/>
      <c r="Z68" s="7"/>
      <c r="AA68" s="7"/>
    </row>
    <row r="69" ht="26.25" customHeight="1" spans="1:27">
      <c r="A69" s="6">
        <v>66</v>
      </c>
      <c r="B69" s="7" t="s">
        <v>1045</v>
      </c>
      <c r="C69" s="7" t="s">
        <v>66</v>
      </c>
      <c r="D69" s="8" t="s">
        <v>944</v>
      </c>
      <c r="E69" s="9" t="s">
        <v>76</v>
      </c>
      <c r="F69" s="7" t="s">
        <v>102</v>
      </c>
      <c r="G69" s="7" t="s">
        <v>204</v>
      </c>
      <c r="H69" s="6">
        <v>2</v>
      </c>
      <c r="I69" s="6">
        <f t="shared" ref="I69:I100" si="13">U69*4</f>
        <v>11.72</v>
      </c>
      <c r="J69" s="6">
        <v>3</v>
      </c>
      <c r="K69" s="6"/>
      <c r="L69" s="6"/>
      <c r="M69" s="6"/>
      <c r="N69" s="6">
        <f t="shared" ref="N69:N132" si="14">SUM(H69:M69)</f>
        <v>16.72</v>
      </c>
      <c r="O69" s="6"/>
      <c r="P69" s="6"/>
      <c r="Q69" s="6"/>
      <c r="R69" s="11">
        <f t="shared" si="12"/>
        <v>16.72</v>
      </c>
      <c r="S69" s="12"/>
      <c r="T69" s="12" t="s">
        <v>516</v>
      </c>
      <c r="U69" s="7">
        <v>2.93</v>
      </c>
      <c r="V69" s="7" t="s">
        <v>214</v>
      </c>
      <c r="W69" s="7"/>
      <c r="X69" s="7"/>
      <c r="Y69" s="7"/>
      <c r="Z69" s="7"/>
      <c r="AA69" s="7"/>
    </row>
    <row r="70" ht="26.25" customHeight="1" spans="1:27">
      <c r="A70" s="6">
        <v>67</v>
      </c>
      <c r="B70" s="7" t="s">
        <v>577</v>
      </c>
      <c r="C70" s="7" t="s">
        <v>66</v>
      </c>
      <c r="D70" s="8" t="s">
        <v>282</v>
      </c>
      <c r="E70" s="9" t="s">
        <v>76</v>
      </c>
      <c r="F70" s="7" t="s">
        <v>472</v>
      </c>
      <c r="G70" s="7" t="s">
        <v>204</v>
      </c>
      <c r="H70" s="6">
        <v>2</v>
      </c>
      <c r="I70" s="6">
        <f t="shared" si="13"/>
        <v>12.88</v>
      </c>
      <c r="J70" s="6">
        <v>2</v>
      </c>
      <c r="K70" s="6">
        <v>2</v>
      </c>
      <c r="L70" s="6">
        <v>2</v>
      </c>
      <c r="M70" s="6">
        <v>5</v>
      </c>
      <c r="N70" s="6">
        <f t="shared" si="14"/>
        <v>25.88</v>
      </c>
      <c r="O70" s="6"/>
      <c r="P70" s="6"/>
      <c r="Q70" s="6"/>
      <c r="R70" s="11">
        <f t="shared" si="12"/>
        <v>25.88</v>
      </c>
      <c r="S70" s="12"/>
      <c r="T70" s="7"/>
      <c r="U70" s="7">
        <v>3.22</v>
      </c>
      <c r="V70" s="7" t="s">
        <v>231</v>
      </c>
      <c r="W70" s="7" t="s">
        <v>488</v>
      </c>
      <c r="X70" s="7" t="s">
        <v>937</v>
      </c>
      <c r="Y70" s="16" t="s">
        <v>222</v>
      </c>
      <c r="Z70" s="7"/>
      <c r="AA70" s="7"/>
    </row>
    <row r="71" ht="26.25" customHeight="1" spans="1:27">
      <c r="A71" s="6">
        <v>68</v>
      </c>
      <c r="B71" s="7" t="s">
        <v>1046</v>
      </c>
      <c r="C71" s="7" t="s">
        <v>66</v>
      </c>
      <c r="D71" s="8" t="s">
        <v>105</v>
      </c>
      <c r="E71" s="9" t="s">
        <v>76</v>
      </c>
      <c r="F71" s="7" t="s">
        <v>81</v>
      </c>
      <c r="G71" s="7" t="s">
        <v>204</v>
      </c>
      <c r="H71" s="6">
        <v>2</v>
      </c>
      <c r="I71" s="6">
        <f t="shared" ref="I71:I76" si="15">U71*4/2</f>
        <v>15.8</v>
      </c>
      <c r="J71" s="6">
        <v>2</v>
      </c>
      <c r="K71" s="6"/>
      <c r="L71" s="6"/>
      <c r="M71" s="6">
        <v>5</v>
      </c>
      <c r="N71" s="6">
        <f t="shared" si="14"/>
        <v>24.8</v>
      </c>
      <c r="O71" s="6"/>
      <c r="P71" s="6"/>
      <c r="Q71" s="6"/>
      <c r="R71" s="11">
        <f t="shared" si="12"/>
        <v>24.8</v>
      </c>
      <c r="S71" s="12"/>
      <c r="T71" s="12" t="s">
        <v>516</v>
      </c>
      <c r="U71" s="7">
        <v>7.9</v>
      </c>
      <c r="V71" s="7" t="s">
        <v>131</v>
      </c>
      <c r="W71" s="7"/>
      <c r="X71" s="7"/>
      <c r="Y71" s="16" t="s">
        <v>222</v>
      </c>
      <c r="Z71" s="7"/>
      <c r="AA71" s="7"/>
    </row>
    <row r="72" ht="26.25" customHeight="1" spans="1:27">
      <c r="A72" s="6">
        <v>69</v>
      </c>
      <c r="B72" s="7" t="s">
        <v>1047</v>
      </c>
      <c r="C72" s="7" t="s">
        <v>66</v>
      </c>
      <c r="D72" s="8" t="s">
        <v>799</v>
      </c>
      <c r="E72" s="9" t="s">
        <v>68</v>
      </c>
      <c r="F72" s="7" t="s">
        <v>1048</v>
      </c>
      <c r="G72" s="7" t="s">
        <v>204</v>
      </c>
      <c r="H72" s="6">
        <v>2</v>
      </c>
      <c r="I72" s="6">
        <f t="shared" si="13"/>
        <v>12</v>
      </c>
      <c r="J72" s="6">
        <v>6</v>
      </c>
      <c r="K72" s="6"/>
      <c r="L72" s="6"/>
      <c r="M72" s="6"/>
      <c r="N72" s="6">
        <f t="shared" si="14"/>
        <v>20</v>
      </c>
      <c r="O72" s="6"/>
      <c r="P72" s="6"/>
      <c r="Q72" s="6"/>
      <c r="R72" s="11">
        <f>(N72+Q72)/70*50</f>
        <v>14.2857142857143</v>
      </c>
      <c r="S72" s="12"/>
      <c r="T72" s="7"/>
      <c r="U72" s="7">
        <v>3</v>
      </c>
      <c r="V72" s="7" t="s">
        <v>1049</v>
      </c>
      <c r="W72" s="7"/>
      <c r="X72" s="7"/>
      <c r="Y72" s="7"/>
      <c r="Z72" s="7"/>
      <c r="AA72" s="7" t="s">
        <v>1050</v>
      </c>
    </row>
    <row r="73" ht="26.25" customHeight="1" spans="1:27">
      <c r="A73" s="6">
        <v>70</v>
      </c>
      <c r="B73" s="7" t="s">
        <v>1051</v>
      </c>
      <c r="C73" s="7" t="s">
        <v>66</v>
      </c>
      <c r="D73" s="8" t="s">
        <v>944</v>
      </c>
      <c r="E73" s="9" t="s">
        <v>76</v>
      </c>
      <c r="F73" s="7" t="s">
        <v>81</v>
      </c>
      <c r="G73" s="7" t="s">
        <v>204</v>
      </c>
      <c r="H73" s="6">
        <v>2</v>
      </c>
      <c r="I73" s="6">
        <f t="shared" si="15"/>
        <v>9.6</v>
      </c>
      <c r="J73" s="6">
        <v>2</v>
      </c>
      <c r="K73" s="6"/>
      <c r="L73" s="6"/>
      <c r="M73" s="6"/>
      <c r="N73" s="6">
        <f t="shared" si="14"/>
        <v>13.6</v>
      </c>
      <c r="O73" s="6"/>
      <c r="P73" s="6"/>
      <c r="Q73" s="6"/>
      <c r="R73" s="11">
        <f t="shared" ref="R73:R87" si="16">N73+Q73</f>
        <v>13.6</v>
      </c>
      <c r="S73" s="12"/>
      <c r="T73" s="12" t="s">
        <v>516</v>
      </c>
      <c r="U73" s="18">
        <v>4.8</v>
      </c>
      <c r="V73" s="7" t="s">
        <v>331</v>
      </c>
      <c r="W73" s="7"/>
      <c r="X73" s="7"/>
      <c r="Y73" s="7"/>
      <c r="Z73" s="7"/>
      <c r="AA73" s="7"/>
    </row>
    <row r="74" ht="26.25" customHeight="1" spans="1:27">
      <c r="A74" s="6">
        <v>71</v>
      </c>
      <c r="B74" s="7" t="s">
        <v>1052</v>
      </c>
      <c r="C74" s="7" t="s">
        <v>66</v>
      </c>
      <c r="D74" s="8" t="s">
        <v>918</v>
      </c>
      <c r="E74" s="9" t="s">
        <v>76</v>
      </c>
      <c r="F74" s="7" t="s">
        <v>686</v>
      </c>
      <c r="G74" s="7" t="s">
        <v>204</v>
      </c>
      <c r="H74" s="6">
        <v>2</v>
      </c>
      <c r="I74" s="6">
        <f t="shared" si="13"/>
        <v>10.96</v>
      </c>
      <c r="J74" s="6">
        <v>5</v>
      </c>
      <c r="K74" s="6"/>
      <c r="L74" s="6"/>
      <c r="M74" s="6"/>
      <c r="N74" s="6">
        <f t="shared" si="14"/>
        <v>17.96</v>
      </c>
      <c r="O74" s="6"/>
      <c r="P74" s="6"/>
      <c r="Q74" s="6"/>
      <c r="R74" s="11">
        <f t="shared" si="16"/>
        <v>17.96</v>
      </c>
      <c r="S74" s="12"/>
      <c r="T74" s="7"/>
      <c r="U74" s="14">
        <v>2.74</v>
      </c>
      <c r="V74" s="7" t="s">
        <v>1053</v>
      </c>
      <c r="W74" s="7"/>
      <c r="X74" s="7"/>
      <c r="Y74" s="7"/>
      <c r="Z74" s="7"/>
      <c r="AA74" s="7"/>
    </row>
    <row r="75" ht="26.25" customHeight="1" spans="1:27">
      <c r="A75" s="6">
        <v>72</v>
      </c>
      <c r="B75" s="7" t="s">
        <v>1054</v>
      </c>
      <c r="C75" s="7" t="s">
        <v>66</v>
      </c>
      <c r="D75" s="8" t="s">
        <v>944</v>
      </c>
      <c r="E75" s="9" t="s">
        <v>76</v>
      </c>
      <c r="F75" s="7" t="s">
        <v>550</v>
      </c>
      <c r="G75" s="7" t="s">
        <v>204</v>
      </c>
      <c r="H75" s="6">
        <v>2</v>
      </c>
      <c r="I75" s="6">
        <f t="shared" si="13"/>
        <v>10.68</v>
      </c>
      <c r="J75" s="6">
        <v>8</v>
      </c>
      <c r="K75" s="6">
        <v>2</v>
      </c>
      <c r="L75" s="6"/>
      <c r="M75" s="6"/>
      <c r="N75" s="6">
        <f t="shared" si="14"/>
        <v>22.68</v>
      </c>
      <c r="O75" s="6"/>
      <c r="P75" s="6"/>
      <c r="Q75" s="6"/>
      <c r="R75" s="11">
        <f t="shared" si="16"/>
        <v>22.68</v>
      </c>
      <c r="S75" s="12"/>
      <c r="T75" s="7"/>
      <c r="U75" s="7">
        <v>2.67</v>
      </c>
      <c r="V75" s="7" t="s">
        <v>1055</v>
      </c>
      <c r="W75" s="7" t="s">
        <v>488</v>
      </c>
      <c r="X75" s="7"/>
      <c r="Y75" s="7"/>
      <c r="Z75" s="7"/>
      <c r="AA75" s="7"/>
    </row>
    <row r="76" ht="26.25" customHeight="1" spans="1:27">
      <c r="A76" s="6">
        <v>73</v>
      </c>
      <c r="B76" s="7" t="s">
        <v>1056</v>
      </c>
      <c r="C76" s="7" t="s">
        <v>66</v>
      </c>
      <c r="D76" s="8" t="s">
        <v>1057</v>
      </c>
      <c r="E76" s="9" t="s">
        <v>76</v>
      </c>
      <c r="F76" s="7" t="s">
        <v>81</v>
      </c>
      <c r="G76" s="7" t="s">
        <v>204</v>
      </c>
      <c r="H76" s="6">
        <v>2</v>
      </c>
      <c r="I76" s="6">
        <f t="shared" si="15"/>
        <v>9.68</v>
      </c>
      <c r="J76" s="6">
        <v>4</v>
      </c>
      <c r="K76" s="6">
        <v>2</v>
      </c>
      <c r="L76" s="6"/>
      <c r="M76" s="6"/>
      <c r="N76" s="6">
        <f t="shared" si="14"/>
        <v>17.68</v>
      </c>
      <c r="O76" s="6"/>
      <c r="P76" s="6"/>
      <c r="Q76" s="6"/>
      <c r="R76" s="11">
        <f t="shared" si="16"/>
        <v>17.68</v>
      </c>
      <c r="S76" s="12"/>
      <c r="T76" s="12" t="s">
        <v>516</v>
      </c>
      <c r="U76" s="7">
        <v>4.84</v>
      </c>
      <c r="V76" s="7" t="s">
        <v>430</v>
      </c>
      <c r="W76" s="7" t="s">
        <v>125</v>
      </c>
      <c r="X76" s="7"/>
      <c r="Y76" s="7"/>
      <c r="Z76" s="7"/>
      <c r="AA76" s="7"/>
    </row>
    <row r="77" ht="26.25" customHeight="1" spans="1:27">
      <c r="A77" s="6">
        <v>74</v>
      </c>
      <c r="B77" s="7" t="s">
        <v>1058</v>
      </c>
      <c r="C77" s="7" t="s">
        <v>66</v>
      </c>
      <c r="D77" s="8" t="s">
        <v>241</v>
      </c>
      <c r="E77" s="9" t="s">
        <v>76</v>
      </c>
      <c r="F77" s="7" t="s">
        <v>1059</v>
      </c>
      <c r="G77" s="7" t="s">
        <v>204</v>
      </c>
      <c r="H77" s="6">
        <v>2</v>
      </c>
      <c r="I77" s="6">
        <f t="shared" si="13"/>
        <v>10.96</v>
      </c>
      <c r="J77" s="6">
        <v>5</v>
      </c>
      <c r="K77" s="6"/>
      <c r="L77" s="6"/>
      <c r="M77" s="6"/>
      <c r="N77" s="6">
        <f t="shared" si="14"/>
        <v>17.96</v>
      </c>
      <c r="O77" s="6"/>
      <c r="P77" s="6"/>
      <c r="Q77" s="6"/>
      <c r="R77" s="11">
        <f t="shared" si="16"/>
        <v>17.96</v>
      </c>
      <c r="S77" s="12"/>
      <c r="T77" s="7"/>
      <c r="U77" s="14">
        <v>2.74</v>
      </c>
      <c r="V77" s="7" t="s">
        <v>145</v>
      </c>
      <c r="W77" s="7"/>
      <c r="X77" s="7"/>
      <c r="Y77" s="7"/>
      <c r="Z77" s="7"/>
      <c r="AA77" s="7"/>
    </row>
    <row r="78" ht="26.25" customHeight="1" spans="1:27">
      <c r="A78" s="6">
        <v>75</v>
      </c>
      <c r="B78" s="7" t="s">
        <v>1060</v>
      </c>
      <c r="C78" s="7" t="s">
        <v>66</v>
      </c>
      <c r="D78" s="8" t="s">
        <v>153</v>
      </c>
      <c r="E78" s="9" t="s">
        <v>76</v>
      </c>
      <c r="F78" s="7" t="s">
        <v>102</v>
      </c>
      <c r="G78" s="7" t="s">
        <v>251</v>
      </c>
      <c r="H78" s="6">
        <v>2</v>
      </c>
      <c r="I78" s="6">
        <f t="shared" si="13"/>
        <v>12.32</v>
      </c>
      <c r="J78" s="6">
        <v>2</v>
      </c>
      <c r="K78" s="6"/>
      <c r="L78" s="6">
        <v>5</v>
      </c>
      <c r="M78" s="6"/>
      <c r="N78" s="6">
        <f t="shared" si="14"/>
        <v>21.32</v>
      </c>
      <c r="O78" s="6"/>
      <c r="P78" s="6"/>
      <c r="Q78" s="6"/>
      <c r="R78" s="11">
        <f t="shared" si="16"/>
        <v>21.32</v>
      </c>
      <c r="S78" s="12"/>
      <c r="T78" s="12" t="s">
        <v>516</v>
      </c>
      <c r="U78" s="7">
        <v>3.08</v>
      </c>
      <c r="V78" s="7" t="s">
        <v>426</v>
      </c>
      <c r="W78" s="7"/>
      <c r="X78" s="7" t="s">
        <v>146</v>
      </c>
      <c r="Y78" s="7"/>
      <c r="Z78" s="7"/>
      <c r="AA78" s="7"/>
    </row>
    <row r="79" ht="26.25" customHeight="1" spans="1:27">
      <c r="A79" s="6">
        <v>76</v>
      </c>
      <c r="B79" s="7" t="s">
        <v>1061</v>
      </c>
      <c r="C79" s="7" t="s">
        <v>66</v>
      </c>
      <c r="D79" s="8" t="s">
        <v>1062</v>
      </c>
      <c r="E79" s="9" t="s">
        <v>76</v>
      </c>
      <c r="F79" s="7" t="s">
        <v>102</v>
      </c>
      <c r="G79" s="7" t="s">
        <v>251</v>
      </c>
      <c r="H79" s="6">
        <v>2</v>
      </c>
      <c r="I79" s="6">
        <f t="shared" si="13"/>
        <v>11.72</v>
      </c>
      <c r="J79" s="6">
        <v>4</v>
      </c>
      <c r="K79" s="6"/>
      <c r="L79" s="6"/>
      <c r="M79" s="6"/>
      <c r="N79" s="6">
        <f t="shared" si="14"/>
        <v>17.72</v>
      </c>
      <c r="O79" s="6"/>
      <c r="P79" s="6"/>
      <c r="Q79" s="6"/>
      <c r="R79" s="11">
        <f t="shared" si="16"/>
        <v>17.72</v>
      </c>
      <c r="S79" s="12"/>
      <c r="T79" s="12" t="s">
        <v>516</v>
      </c>
      <c r="U79" s="7">
        <v>2.93</v>
      </c>
      <c r="V79" s="7" t="s">
        <v>1063</v>
      </c>
      <c r="W79" s="7"/>
      <c r="X79" s="7"/>
      <c r="Y79" s="7"/>
      <c r="Z79" s="7"/>
      <c r="AA79" s="7"/>
    </row>
    <row r="80" ht="26.25" customHeight="1" spans="1:27">
      <c r="A80" s="6">
        <v>77</v>
      </c>
      <c r="B80" s="7" t="s">
        <v>1064</v>
      </c>
      <c r="C80" s="7" t="s">
        <v>66</v>
      </c>
      <c r="D80" s="8" t="s">
        <v>91</v>
      </c>
      <c r="E80" s="9" t="s">
        <v>76</v>
      </c>
      <c r="F80" s="7" t="s">
        <v>686</v>
      </c>
      <c r="G80" s="7" t="s">
        <v>251</v>
      </c>
      <c r="H80" s="6">
        <v>2</v>
      </c>
      <c r="I80" s="6">
        <f t="shared" si="13"/>
        <v>10.96</v>
      </c>
      <c r="J80" s="6">
        <v>7</v>
      </c>
      <c r="K80" s="6"/>
      <c r="L80" s="6"/>
      <c r="M80" s="6">
        <v>4</v>
      </c>
      <c r="N80" s="6">
        <f t="shared" si="14"/>
        <v>23.96</v>
      </c>
      <c r="O80" s="6"/>
      <c r="P80" s="6"/>
      <c r="Q80" s="6"/>
      <c r="R80" s="11">
        <f t="shared" si="16"/>
        <v>23.96</v>
      </c>
      <c r="S80" s="12"/>
      <c r="T80" s="7"/>
      <c r="U80" s="14">
        <v>2.74</v>
      </c>
      <c r="V80" s="7" t="s">
        <v>1065</v>
      </c>
      <c r="W80" s="7"/>
      <c r="X80" s="7"/>
      <c r="Y80" s="7" t="s">
        <v>970</v>
      </c>
      <c r="Z80" s="7"/>
      <c r="AA80" s="7"/>
    </row>
    <row r="81" ht="26.25" customHeight="1" spans="1:27">
      <c r="A81" s="6">
        <v>78</v>
      </c>
      <c r="B81" s="7" t="s">
        <v>1066</v>
      </c>
      <c r="C81" s="7" t="s">
        <v>66</v>
      </c>
      <c r="D81" s="8" t="s">
        <v>1067</v>
      </c>
      <c r="E81" s="9" t="s">
        <v>76</v>
      </c>
      <c r="F81" s="7" t="s">
        <v>1068</v>
      </c>
      <c r="G81" s="7" t="s">
        <v>251</v>
      </c>
      <c r="H81" s="6">
        <v>2</v>
      </c>
      <c r="I81" s="6">
        <f t="shared" si="13"/>
        <v>9.12</v>
      </c>
      <c r="J81" s="6">
        <v>2</v>
      </c>
      <c r="K81" s="6"/>
      <c r="L81" s="6">
        <v>2</v>
      </c>
      <c r="M81" s="6"/>
      <c r="N81" s="6">
        <f t="shared" si="14"/>
        <v>15.12</v>
      </c>
      <c r="O81" s="6"/>
      <c r="P81" s="6"/>
      <c r="Q81" s="6"/>
      <c r="R81" s="11">
        <f t="shared" si="16"/>
        <v>15.12</v>
      </c>
      <c r="S81" s="12"/>
      <c r="T81" s="7"/>
      <c r="U81" s="7">
        <v>2.28</v>
      </c>
      <c r="V81" s="7" t="s">
        <v>131</v>
      </c>
      <c r="W81" s="7"/>
      <c r="X81" s="7" t="s">
        <v>925</v>
      </c>
      <c r="Y81" s="7"/>
      <c r="Z81" s="7"/>
      <c r="AA81" s="7"/>
    </row>
    <row r="82" s="2" customFormat="1" ht="26.25" customHeight="1" spans="1:27">
      <c r="A82" s="6">
        <v>79</v>
      </c>
      <c r="B82" s="7" t="s">
        <v>1069</v>
      </c>
      <c r="C82" s="7" t="s">
        <v>66</v>
      </c>
      <c r="D82" s="8" t="s">
        <v>422</v>
      </c>
      <c r="E82" s="9" t="s">
        <v>76</v>
      </c>
      <c r="F82" s="7" t="s">
        <v>85</v>
      </c>
      <c r="G82" s="7" t="s">
        <v>251</v>
      </c>
      <c r="H82" s="6">
        <v>2</v>
      </c>
      <c r="I82" s="6">
        <f t="shared" si="13"/>
        <v>10.96</v>
      </c>
      <c r="J82" s="6">
        <v>5</v>
      </c>
      <c r="K82" s="6"/>
      <c r="L82" s="6"/>
      <c r="M82" s="6"/>
      <c r="N82" s="6">
        <f t="shared" si="14"/>
        <v>17.96</v>
      </c>
      <c r="O82" s="6"/>
      <c r="P82" s="6"/>
      <c r="Q82" s="6"/>
      <c r="R82" s="11">
        <f t="shared" si="16"/>
        <v>17.96</v>
      </c>
      <c r="S82" s="12"/>
      <c r="T82" s="12" t="s">
        <v>516</v>
      </c>
      <c r="U82" s="14">
        <v>2.74</v>
      </c>
      <c r="V82" s="7" t="s">
        <v>649</v>
      </c>
      <c r="W82" s="7"/>
      <c r="X82" s="7"/>
      <c r="Y82" s="7"/>
      <c r="Z82" s="7"/>
      <c r="AA82" s="7"/>
    </row>
    <row r="83" ht="26.25" customHeight="1" spans="1:27">
      <c r="A83" s="6">
        <v>80</v>
      </c>
      <c r="B83" s="7" t="s">
        <v>1070</v>
      </c>
      <c r="C83" s="7" t="s">
        <v>66</v>
      </c>
      <c r="D83" s="8" t="s">
        <v>75</v>
      </c>
      <c r="E83" s="9" t="s">
        <v>76</v>
      </c>
      <c r="F83" s="7" t="s">
        <v>1071</v>
      </c>
      <c r="G83" s="7" t="s">
        <v>251</v>
      </c>
      <c r="H83" s="6">
        <v>2</v>
      </c>
      <c r="I83" s="6">
        <f t="shared" si="13"/>
        <v>10.96</v>
      </c>
      <c r="J83" s="6">
        <v>2</v>
      </c>
      <c r="K83" s="6"/>
      <c r="L83" s="6"/>
      <c r="M83" s="6"/>
      <c r="N83" s="6">
        <f t="shared" si="14"/>
        <v>14.96</v>
      </c>
      <c r="O83" s="6"/>
      <c r="P83" s="6"/>
      <c r="Q83" s="6"/>
      <c r="R83" s="11">
        <f t="shared" si="16"/>
        <v>14.96</v>
      </c>
      <c r="S83" s="12"/>
      <c r="T83" s="7"/>
      <c r="U83" s="14">
        <v>2.74</v>
      </c>
      <c r="V83" s="7" t="s">
        <v>121</v>
      </c>
      <c r="W83" s="7"/>
      <c r="X83" s="7"/>
      <c r="Y83" s="7"/>
      <c r="Z83" s="7"/>
      <c r="AA83" s="7"/>
    </row>
    <row r="84" ht="26.25" customHeight="1" spans="1:27">
      <c r="A84" s="6">
        <v>81</v>
      </c>
      <c r="B84" s="7" t="s">
        <v>1072</v>
      </c>
      <c r="C84" s="7" t="s">
        <v>436</v>
      </c>
      <c r="D84" s="8" t="s">
        <v>570</v>
      </c>
      <c r="E84" s="9" t="s">
        <v>76</v>
      </c>
      <c r="F84" s="7" t="s">
        <v>1048</v>
      </c>
      <c r="G84" s="7" t="s">
        <v>251</v>
      </c>
      <c r="H84" s="6">
        <v>2</v>
      </c>
      <c r="I84" s="6">
        <f t="shared" si="13"/>
        <v>13.36</v>
      </c>
      <c r="J84" s="6">
        <v>2</v>
      </c>
      <c r="K84" s="6">
        <v>2</v>
      </c>
      <c r="L84" s="6"/>
      <c r="M84" s="6">
        <v>4</v>
      </c>
      <c r="N84" s="6">
        <f t="shared" si="14"/>
        <v>23.36</v>
      </c>
      <c r="O84" s="6"/>
      <c r="P84" s="6"/>
      <c r="Q84" s="6"/>
      <c r="R84" s="11">
        <f t="shared" si="16"/>
        <v>23.36</v>
      </c>
      <c r="S84" s="12"/>
      <c r="T84" s="7"/>
      <c r="U84" s="7">
        <v>3.34</v>
      </c>
      <c r="V84" s="7" t="s">
        <v>660</v>
      </c>
      <c r="W84" s="7" t="s">
        <v>125</v>
      </c>
      <c r="X84" s="7"/>
      <c r="Y84" s="7" t="s">
        <v>970</v>
      </c>
      <c r="Z84" s="7"/>
      <c r="AA84" s="7"/>
    </row>
    <row r="85" ht="26.25" customHeight="1" spans="1:27">
      <c r="A85" s="6">
        <v>82</v>
      </c>
      <c r="B85" s="7" t="s">
        <v>1073</v>
      </c>
      <c r="C85" s="7" t="s">
        <v>66</v>
      </c>
      <c r="D85" s="8" t="s">
        <v>284</v>
      </c>
      <c r="E85" s="9" t="s">
        <v>76</v>
      </c>
      <c r="F85" s="7" t="s">
        <v>1074</v>
      </c>
      <c r="G85" s="7" t="s">
        <v>251</v>
      </c>
      <c r="H85" s="6">
        <v>2</v>
      </c>
      <c r="I85" s="6">
        <f t="shared" si="13"/>
        <v>13.12</v>
      </c>
      <c r="J85" s="6">
        <v>3</v>
      </c>
      <c r="K85" s="6"/>
      <c r="L85" s="6">
        <v>5</v>
      </c>
      <c r="M85" s="6">
        <v>5</v>
      </c>
      <c r="N85" s="6">
        <f t="shared" si="14"/>
        <v>28.12</v>
      </c>
      <c r="O85" s="6"/>
      <c r="P85" s="6"/>
      <c r="Q85" s="6"/>
      <c r="R85" s="11">
        <f t="shared" si="16"/>
        <v>28.12</v>
      </c>
      <c r="S85" s="12"/>
      <c r="T85" s="7"/>
      <c r="U85" s="7">
        <v>3.28</v>
      </c>
      <c r="V85" s="7" t="s">
        <v>319</v>
      </c>
      <c r="W85" s="7"/>
      <c r="X85" s="7" t="s">
        <v>997</v>
      </c>
      <c r="Y85" s="16" t="s">
        <v>222</v>
      </c>
      <c r="Z85" s="7"/>
      <c r="AA85" s="7" t="s">
        <v>1075</v>
      </c>
    </row>
    <row r="86" ht="26.25" customHeight="1" spans="1:27">
      <c r="A86" s="6">
        <v>83</v>
      </c>
      <c r="B86" s="7" t="s">
        <v>1076</v>
      </c>
      <c r="C86" s="7" t="s">
        <v>66</v>
      </c>
      <c r="D86" s="8" t="s">
        <v>101</v>
      </c>
      <c r="E86" s="9" t="s">
        <v>76</v>
      </c>
      <c r="F86" s="7" t="s">
        <v>81</v>
      </c>
      <c r="G86" s="7" t="s">
        <v>251</v>
      </c>
      <c r="H86" s="6">
        <v>2</v>
      </c>
      <c r="I86" s="6">
        <f>U86*4/2</f>
        <v>7.24</v>
      </c>
      <c r="J86" s="6">
        <v>4</v>
      </c>
      <c r="K86" s="6"/>
      <c r="L86" s="6"/>
      <c r="M86" s="6"/>
      <c r="N86" s="6">
        <f t="shared" si="14"/>
        <v>13.24</v>
      </c>
      <c r="O86" s="6"/>
      <c r="P86" s="6"/>
      <c r="Q86" s="6"/>
      <c r="R86" s="11">
        <f t="shared" si="16"/>
        <v>13.24</v>
      </c>
      <c r="S86" s="12"/>
      <c r="T86" s="12" t="s">
        <v>516</v>
      </c>
      <c r="U86" s="7">
        <v>3.62</v>
      </c>
      <c r="V86" s="7" t="s">
        <v>430</v>
      </c>
      <c r="W86" s="7"/>
      <c r="X86" s="7"/>
      <c r="Y86" s="7"/>
      <c r="Z86" s="7"/>
      <c r="AA86" s="7"/>
    </row>
    <row r="87" ht="26.25" customHeight="1" spans="1:27">
      <c r="A87" s="6">
        <v>84</v>
      </c>
      <c r="B87" s="7" t="s">
        <v>1077</v>
      </c>
      <c r="C87" s="7" t="s">
        <v>66</v>
      </c>
      <c r="D87" s="8" t="s">
        <v>1078</v>
      </c>
      <c r="E87" s="9" t="s">
        <v>76</v>
      </c>
      <c r="F87" s="7" t="s">
        <v>85</v>
      </c>
      <c r="G87" s="7" t="s">
        <v>251</v>
      </c>
      <c r="H87" s="6">
        <v>2</v>
      </c>
      <c r="I87" s="6">
        <f t="shared" si="13"/>
        <v>10</v>
      </c>
      <c r="J87" s="6">
        <v>3</v>
      </c>
      <c r="K87" s="6"/>
      <c r="L87" s="6"/>
      <c r="M87" s="6"/>
      <c r="N87" s="6">
        <f t="shared" si="14"/>
        <v>15</v>
      </c>
      <c r="O87" s="6"/>
      <c r="P87" s="6"/>
      <c r="Q87" s="6"/>
      <c r="R87" s="11">
        <f t="shared" si="16"/>
        <v>15</v>
      </c>
      <c r="S87" s="12"/>
      <c r="T87" s="12" t="s">
        <v>516</v>
      </c>
      <c r="U87" s="7">
        <v>2.5</v>
      </c>
      <c r="V87" s="7" t="s">
        <v>220</v>
      </c>
      <c r="W87" s="7"/>
      <c r="X87" s="7"/>
      <c r="Y87" s="7"/>
      <c r="Z87" s="7"/>
      <c r="AA87" s="7"/>
    </row>
    <row r="88" ht="26.25" customHeight="1" spans="1:27">
      <c r="A88" s="6">
        <v>85</v>
      </c>
      <c r="B88" s="7" t="s">
        <v>1079</v>
      </c>
      <c r="C88" s="7" t="s">
        <v>66</v>
      </c>
      <c r="D88" s="8" t="s">
        <v>539</v>
      </c>
      <c r="E88" s="9" t="s">
        <v>68</v>
      </c>
      <c r="F88" s="7" t="s">
        <v>85</v>
      </c>
      <c r="G88" s="7" t="s">
        <v>288</v>
      </c>
      <c r="H88" s="6">
        <v>2</v>
      </c>
      <c r="I88" s="6">
        <f t="shared" si="13"/>
        <v>13.96</v>
      </c>
      <c r="J88" s="6">
        <v>5</v>
      </c>
      <c r="K88" s="6"/>
      <c r="L88" s="6">
        <v>2</v>
      </c>
      <c r="M88" s="6"/>
      <c r="N88" s="6">
        <f t="shared" si="14"/>
        <v>22.96</v>
      </c>
      <c r="O88" s="6"/>
      <c r="P88" s="6"/>
      <c r="Q88" s="6"/>
      <c r="R88" s="11">
        <f t="shared" ref="R88:R94" si="17">(N88+Q88)/70*50</f>
        <v>16.4</v>
      </c>
      <c r="S88" s="12"/>
      <c r="T88" s="12" t="s">
        <v>516</v>
      </c>
      <c r="U88" s="15">
        <v>3.49</v>
      </c>
      <c r="V88" s="7" t="s">
        <v>649</v>
      </c>
      <c r="W88" s="7"/>
      <c r="X88" s="7" t="s">
        <v>941</v>
      </c>
      <c r="Y88" s="7"/>
      <c r="Z88" s="7"/>
      <c r="AA88" s="7" t="s">
        <v>1080</v>
      </c>
    </row>
    <row r="89" ht="26.25" customHeight="1" spans="1:27">
      <c r="A89" s="6">
        <v>86</v>
      </c>
      <c r="B89" s="7" t="s">
        <v>1081</v>
      </c>
      <c r="C89" s="7" t="s">
        <v>66</v>
      </c>
      <c r="D89" s="8" t="s">
        <v>67</v>
      </c>
      <c r="E89" s="9" t="s">
        <v>68</v>
      </c>
      <c r="F89" s="7" t="s">
        <v>550</v>
      </c>
      <c r="G89" s="7" t="s">
        <v>288</v>
      </c>
      <c r="H89" s="6">
        <v>2</v>
      </c>
      <c r="I89" s="6">
        <f t="shared" si="13"/>
        <v>13.96</v>
      </c>
      <c r="J89" s="6">
        <v>6</v>
      </c>
      <c r="K89" s="6">
        <v>2</v>
      </c>
      <c r="L89" s="6"/>
      <c r="M89" s="6">
        <v>4</v>
      </c>
      <c r="N89" s="6">
        <f t="shared" si="14"/>
        <v>27.96</v>
      </c>
      <c r="O89" s="6"/>
      <c r="P89" s="6"/>
      <c r="Q89" s="6"/>
      <c r="R89" s="11">
        <f t="shared" si="17"/>
        <v>19.9714285714286</v>
      </c>
      <c r="S89" s="12"/>
      <c r="T89" s="7"/>
      <c r="U89" s="15">
        <v>3.49</v>
      </c>
      <c r="V89" s="7" t="s">
        <v>867</v>
      </c>
      <c r="W89" s="7" t="s">
        <v>125</v>
      </c>
      <c r="X89" s="7"/>
      <c r="Y89" s="7" t="s">
        <v>970</v>
      </c>
      <c r="Z89" s="7"/>
      <c r="AA89" s="7" t="s">
        <v>1082</v>
      </c>
    </row>
    <row r="90" ht="26.25" customHeight="1" spans="1:27">
      <c r="A90" s="6">
        <v>87</v>
      </c>
      <c r="B90" s="7" t="s">
        <v>1083</v>
      </c>
      <c r="C90" s="7" t="s">
        <v>66</v>
      </c>
      <c r="D90" s="8" t="s">
        <v>166</v>
      </c>
      <c r="E90" s="9" t="s">
        <v>68</v>
      </c>
      <c r="F90" s="7" t="s">
        <v>1084</v>
      </c>
      <c r="G90" s="7" t="s">
        <v>288</v>
      </c>
      <c r="H90" s="6">
        <v>2</v>
      </c>
      <c r="I90" s="6">
        <f t="shared" si="13"/>
        <v>13.96</v>
      </c>
      <c r="J90" s="6">
        <v>5</v>
      </c>
      <c r="K90" s="6">
        <v>2</v>
      </c>
      <c r="L90" s="6">
        <v>2</v>
      </c>
      <c r="M90" s="6">
        <v>4</v>
      </c>
      <c r="N90" s="6">
        <f t="shared" si="14"/>
        <v>28.96</v>
      </c>
      <c r="O90" s="6"/>
      <c r="P90" s="6"/>
      <c r="Q90" s="6"/>
      <c r="R90" s="11">
        <f t="shared" si="17"/>
        <v>20.6857142857143</v>
      </c>
      <c r="S90" s="12"/>
      <c r="T90" s="7"/>
      <c r="U90" s="15">
        <v>3.49</v>
      </c>
      <c r="V90" s="7" t="s">
        <v>354</v>
      </c>
      <c r="W90" s="7" t="s">
        <v>125</v>
      </c>
      <c r="X90" s="7" t="s">
        <v>937</v>
      </c>
      <c r="Y90" s="7" t="s">
        <v>970</v>
      </c>
      <c r="Z90" s="7"/>
      <c r="AA90" s="7" t="s">
        <v>1085</v>
      </c>
    </row>
    <row r="91" ht="26.25" customHeight="1" spans="1:27">
      <c r="A91" s="6">
        <v>88</v>
      </c>
      <c r="B91" s="7" t="s">
        <v>1086</v>
      </c>
      <c r="C91" s="7" t="s">
        <v>66</v>
      </c>
      <c r="D91" s="8" t="s">
        <v>413</v>
      </c>
      <c r="E91" s="9" t="s">
        <v>68</v>
      </c>
      <c r="F91" s="7" t="s">
        <v>85</v>
      </c>
      <c r="G91" s="7" t="s">
        <v>288</v>
      </c>
      <c r="H91" s="6">
        <v>2</v>
      </c>
      <c r="I91" s="6">
        <f t="shared" si="13"/>
        <v>12.44</v>
      </c>
      <c r="J91" s="6">
        <v>6</v>
      </c>
      <c r="K91" s="6"/>
      <c r="L91" s="6">
        <v>4</v>
      </c>
      <c r="M91" s="6">
        <v>2</v>
      </c>
      <c r="N91" s="6">
        <f t="shared" si="14"/>
        <v>26.44</v>
      </c>
      <c r="O91" s="6"/>
      <c r="P91" s="6"/>
      <c r="Q91" s="6"/>
      <c r="R91" s="11">
        <f t="shared" si="17"/>
        <v>18.8857142857143</v>
      </c>
      <c r="S91" s="12"/>
      <c r="T91" s="12" t="s">
        <v>516</v>
      </c>
      <c r="U91" s="7">
        <v>3.11</v>
      </c>
      <c r="V91" s="7" t="s">
        <v>175</v>
      </c>
      <c r="W91" s="7"/>
      <c r="X91" s="16" t="s">
        <v>849</v>
      </c>
      <c r="Y91" s="7" t="s">
        <v>163</v>
      </c>
      <c r="Z91" s="7"/>
      <c r="AA91" s="7" t="s">
        <v>1087</v>
      </c>
    </row>
    <row r="92" ht="26.25" customHeight="1" spans="1:27">
      <c r="A92" s="6">
        <v>89</v>
      </c>
      <c r="B92" s="7" t="s">
        <v>1088</v>
      </c>
      <c r="C92" s="7" t="s">
        <v>66</v>
      </c>
      <c r="D92" s="8" t="s">
        <v>946</v>
      </c>
      <c r="E92" s="9" t="s">
        <v>68</v>
      </c>
      <c r="F92" s="7" t="s">
        <v>1089</v>
      </c>
      <c r="G92" s="7" t="s">
        <v>288</v>
      </c>
      <c r="H92" s="6">
        <v>2</v>
      </c>
      <c r="I92" s="6">
        <f t="shared" si="13"/>
        <v>13.96</v>
      </c>
      <c r="J92" s="6">
        <v>6</v>
      </c>
      <c r="K92" s="6"/>
      <c r="L92" s="6"/>
      <c r="M92" s="6">
        <v>4</v>
      </c>
      <c r="N92" s="6">
        <f t="shared" si="14"/>
        <v>25.96</v>
      </c>
      <c r="O92" s="6"/>
      <c r="P92" s="6"/>
      <c r="Q92" s="6"/>
      <c r="R92" s="11">
        <f t="shared" si="17"/>
        <v>18.5428571428571</v>
      </c>
      <c r="S92" s="12"/>
      <c r="T92" s="7"/>
      <c r="U92" s="15">
        <v>3.49</v>
      </c>
      <c r="V92" s="7" t="s">
        <v>607</v>
      </c>
      <c r="W92" s="7"/>
      <c r="X92" s="7"/>
      <c r="Y92" s="7" t="s">
        <v>970</v>
      </c>
      <c r="Z92" s="7"/>
      <c r="AA92" s="18"/>
    </row>
    <row r="93" ht="26.25" customHeight="1" spans="1:27">
      <c r="A93" s="6">
        <v>90</v>
      </c>
      <c r="B93" s="7" t="s">
        <v>1090</v>
      </c>
      <c r="C93" s="7" t="s">
        <v>66</v>
      </c>
      <c r="D93" s="8" t="s">
        <v>282</v>
      </c>
      <c r="E93" s="9" t="s">
        <v>68</v>
      </c>
      <c r="F93" s="7" t="s">
        <v>1091</v>
      </c>
      <c r="G93" s="7" t="s">
        <v>288</v>
      </c>
      <c r="H93" s="6">
        <v>2</v>
      </c>
      <c r="I93" s="6">
        <f t="shared" si="13"/>
        <v>13.96</v>
      </c>
      <c r="J93" s="6">
        <v>5</v>
      </c>
      <c r="K93" s="6"/>
      <c r="L93" s="6"/>
      <c r="M93" s="6"/>
      <c r="N93" s="6">
        <f t="shared" si="14"/>
        <v>20.96</v>
      </c>
      <c r="O93" s="6"/>
      <c r="P93" s="6"/>
      <c r="Q93" s="6"/>
      <c r="R93" s="11">
        <f t="shared" si="17"/>
        <v>14.9714285714286</v>
      </c>
      <c r="S93" s="12"/>
      <c r="T93" s="7"/>
      <c r="U93" s="15">
        <v>3.49</v>
      </c>
      <c r="V93" s="7" t="s">
        <v>517</v>
      </c>
      <c r="W93" s="7"/>
      <c r="X93" s="7"/>
      <c r="Y93" s="7"/>
      <c r="Z93" s="7"/>
      <c r="AA93" s="7" t="s">
        <v>1092</v>
      </c>
    </row>
    <row r="94" ht="26.25" customHeight="1" spans="1:27">
      <c r="A94" s="6">
        <v>91</v>
      </c>
      <c r="B94" s="7" t="s">
        <v>1093</v>
      </c>
      <c r="C94" s="7" t="s">
        <v>66</v>
      </c>
      <c r="D94" s="8" t="s">
        <v>532</v>
      </c>
      <c r="E94" s="9" t="s">
        <v>68</v>
      </c>
      <c r="F94" s="7" t="s">
        <v>1035</v>
      </c>
      <c r="G94" s="7" t="s">
        <v>288</v>
      </c>
      <c r="H94" s="6">
        <v>2</v>
      </c>
      <c r="I94" s="6">
        <f t="shared" si="13"/>
        <v>12.52</v>
      </c>
      <c r="J94" s="6">
        <v>6</v>
      </c>
      <c r="K94" s="6"/>
      <c r="L94" s="6">
        <v>5</v>
      </c>
      <c r="M94" s="6">
        <v>4</v>
      </c>
      <c r="N94" s="6">
        <f t="shared" si="14"/>
        <v>29.52</v>
      </c>
      <c r="O94" s="6"/>
      <c r="P94" s="6"/>
      <c r="Q94" s="6"/>
      <c r="R94" s="11">
        <f t="shared" si="17"/>
        <v>21.0857142857143</v>
      </c>
      <c r="S94" s="12"/>
      <c r="T94" s="7"/>
      <c r="U94" s="7">
        <v>3.13</v>
      </c>
      <c r="V94" s="7" t="s">
        <v>607</v>
      </c>
      <c r="W94" s="7"/>
      <c r="X94" s="16" t="s">
        <v>1094</v>
      </c>
      <c r="Y94" s="7" t="s">
        <v>970</v>
      </c>
      <c r="Z94" s="7"/>
      <c r="AA94" s="7" t="s">
        <v>1095</v>
      </c>
    </row>
    <row r="95" ht="26.25" customHeight="1" spans="1:27">
      <c r="A95" s="6">
        <v>92</v>
      </c>
      <c r="B95" s="7" t="s">
        <v>1096</v>
      </c>
      <c r="C95" s="7" t="s">
        <v>66</v>
      </c>
      <c r="D95" s="8" t="s">
        <v>91</v>
      </c>
      <c r="E95" s="9" t="s">
        <v>76</v>
      </c>
      <c r="F95" s="7" t="s">
        <v>106</v>
      </c>
      <c r="G95" s="7" t="s">
        <v>300</v>
      </c>
      <c r="H95" s="6">
        <v>3</v>
      </c>
      <c r="I95" s="6">
        <f t="shared" si="13"/>
        <v>12.52</v>
      </c>
      <c r="J95" s="6">
        <v>2</v>
      </c>
      <c r="K95" s="6"/>
      <c r="L95" s="6">
        <v>5</v>
      </c>
      <c r="M95" s="6">
        <v>2</v>
      </c>
      <c r="N95" s="6">
        <f t="shared" si="14"/>
        <v>24.52</v>
      </c>
      <c r="O95" s="6"/>
      <c r="P95" s="6"/>
      <c r="Q95" s="6"/>
      <c r="R95" s="11">
        <f t="shared" ref="R95:R100" si="18">N95+Q95</f>
        <v>24.52</v>
      </c>
      <c r="S95" s="12"/>
      <c r="T95" s="7">
        <v>211</v>
      </c>
      <c r="U95" s="7">
        <v>3.13</v>
      </c>
      <c r="V95" s="7" t="s">
        <v>103</v>
      </c>
      <c r="W95" s="7"/>
      <c r="X95" s="7" t="s">
        <v>997</v>
      </c>
      <c r="Y95" s="7" t="s">
        <v>163</v>
      </c>
      <c r="Z95" s="7"/>
      <c r="AA95" s="7"/>
    </row>
    <row r="96" ht="26.25" customHeight="1" spans="1:27">
      <c r="A96" s="6">
        <v>93</v>
      </c>
      <c r="B96" s="7" t="s">
        <v>1097</v>
      </c>
      <c r="C96" s="7" t="s">
        <v>66</v>
      </c>
      <c r="D96" s="8" t="s">
        <v>216</v>
      </c>
      <c r="E96" s="9" t="s">
        <v>76</v>
      </c>
      <c r="F96" s="7" t="s">
        <v>1098</v>
      </c>
      <c r="G96" s="7" t="s">
        <v>300</v>
      </c>
      <c r="H96" s="6">
        <v>2</v>
      </c>
      <c r="I96" s="6">
        <v>20</v>
      </c>
      <c r="J96" s="6">
        <v>2</v>
      </c>
      <c r="K96" s="6"/>
      <c r="L96" s="6"/>
      <c r="M96" s="6">
        <v>5</v>
      </c>
      <c r="N96" s="6">
        <f t="shared" si="14"/>
        <v>29</v>
      </c>
      <c r="O96" s="6"/>
      <c r="P96" s="6"/>
      <c r="Q96" s="6"/>
      <c r="R96" s="11">
        <f t="shared" si="18"/>
        <v>29</v>
      </c>
      <c r="S96" s="12"/>
      <c r="T96" s="7"/>
      <c r="U96" s="7">
        <v>81</v>
      </c>
      <c r="V96" s="7" t="s">
        <v>303</v>
      </c>
      <c r="W96" s="7"/>
      <c r="X96" s="7"/>
      <c r="Y96" s="16" t="s">
        <v>222</v>
      </c>
      <c r="Z96" s="7"/>
      <c r="AA96" s="7"/>
    </row>
    <row r="97" ht="26.25" customHeight="1" spans="1:27">
      <c r="A97" s="6">
        <v>94</v>
      </c>
      <c r="B97" s="7" t="s">
        <v>1099</v>
      </c>
      <c r="C97" s="7" t="s">
        <v>66</v>
      </c>
      <c r="D97" s="8" t="s">
        <v>80</v>
      </c>
      <c r="E97" s="9" t="s">
        <v>76</v>
      </c>
      <c r="F97" s="7" t="s">
        <v>472</v>
      </c>
      <c r="G97" s="7" t="s">
        <v>300</v>
      </c>
      <c r="H97" s="6">
        <v>2</v>
      </c>
      <c r="I97" s="6">
        <f t="shared" si="13"/>
        <v>14.72</v>
      </c>
      <c r="J97" s="6">
        <v>2</v>
      </c>
      <c r="K97" s="6"/>
      <c r="L97" s="6">
        <v>5</v>
      </c>
      <c r="M97" s="6">
        <v>4</v>
      </c>
      <c r="N97" s="6">
        <f t="shared" si="14"/>
        <v>27.72</v>
      </c>
      <c r="O97" s="6"/>
      <c r="P97" s="6"/>
      <c r="Q97" s="6"/>
      <c r="R97" s="11">
        <f t="shared" si="18"/>
        <v>27.72</v>
      </c>
      <c r="S97" s="12"/>
      <c r="T97" s="7"/>
      <c r="U97" s="7">
        <v>3.68</v>
      </c>
      <c r="V97" s="7" t="s">
        <v>242</v>
      </c>
      <c r="W97" s="7"/>
      <c r="X97" s="7" t="s">
        <v>997</v>
      </c>
      <c r="Y97" s="7" t="s">
        <v>970</v>
      </c>
      <c r="Z97" s="7"/>
      <c r="AA97" s="7"/>
    </row>
    <row r="98" ht="26.25" customHeight="1" spans="1:27">
      <c r="A98" s="6">
        <v>95</v>
      </c>
      <c r="B98" s="7" t="s">
        <v>1100</v>
      </c>
      <c r="C98" s="7" t="s">
        <v>66</v>
      </c>
      <c r="D98" s="8" t="s">
        <v>230</v>
      </c>
      <c r="E98" s="9" t="s">
        <v>76</v>
      </c>
      <c r="F98" s="7" t="s">
        <v>81</v>
      </c>
      <c r="G98" s="7" t="s">
        <v>300</v>
      </c>
      <c r="H98" s="6">
        <v>2</v>
      </c>
      <c r="I98" s="6">
        <f>U98*4/2</f>
        <v>10.44</v>
      </c>
      <c r="J98" s="6">
        <v>5</v>
      </c>
      <c r="K98" s="6"/>
      <c r="L98" s="6"/>
      <c r="M98" s="6"/>
      <c r="N98" s="6">
        <f t="shared" si="14"/>
        <v>17.44</v>
      </c>
      <c r="O98" s="6"/>
      <c r="P98" s="6"/>
      <c r="Q98" s="6"/>
      <c r="R98" s="11">
        <f t="shared" si="18"/>
        <v>17.44</v>
      </c>
      <c r="S98" s="12"/>
      <c r="T98" s="12" t="s">
        <v>516</v>
      </c>
      <c r="U98" s="7">
        <v>5.22</v>
      </c>
      <c r="V98" s="7" t="s">
        <v>510</v>
      </c>
      <c r="W98" s="7"/>
      <c r="X98" s="7"/>
      <c r="Y98" s="7"/>
      <c r="Z98" s="7"/>
      <c r="AA98" s="7"/>
    </row>
    <row r="99" ht="26.25" customHeight="1" spans="1:27">
      <c r="A99" s="6">
        <v>96</v>
      </c>
      <c r="B99" s="7" t="s">
        <v>1101</v>
      </c>
      <c r="C99" s="7" t="s">
        <v>66</v>
      </c>
      <c r="D99" s="8" t="s">
        <v>565</v>
      </c>
      <c r="E99" s="9" t="s">
        <v>76</v>
      </c>
      <c r="F99" s="7" t="s">
        <v>81</v>
      </c>
      <c r="G99" s="7" t="s">
        <v>300</v>
      </c>
      <c r="H99" s="6">
        <v>2</v>
      </c>
      <c r="I99" s="6">
        <f>U99*4/2</f>
        <v>7.48</v>
      </c>
      <c r="J99" s="6">
        <v>2</v>
      </c>
      <c r="K99" s="6"/>
      <c r="L99" s="6">
        <v>2</v>
      </c>
      <c r="M99" s="6"/>
      <c r="N99" s="6">
        <f t="shared" si="14"/>
        <v>13.48</v>
      </c>
      <c r="O99" s="6"/>
      <c r="P99" s="6"/>
      <c r="Q99" s="6"/>
      <c r="R99" s="11">
        <f t="shared" si="18"/>
        <v>13.48</v>
      </c>
      <c r="S99" s="12"/>
      <c r="T99" s="12" t="s">
        <v>516</v>
      </c>
      <c r="U99" s="7">
        <v>3.74</v>
      </c>
      <c r="V99" s="7" t="s">
        <v>131</v>
      </c>
      <c r="W99" s="7"/>
      <c r="X99" s="7" t="s">
        <v>925</v>
      </c>
      <c r="Y99" s="7"/>
      <c r="Z99" s="7"/>
      <c r="AA99" s="7"/>
    </row>
    <row r="100" ht="26.25" customHeight="1" spans="1:27">
      <c r="A100" s="6">
        <v>97</v>
      </c>
      <c r="B100" s="7" t="s">
        <v>1102</v>
      </c>
      <c r="C100" s="7" t="s">
        <v>66</v>
      </c>
      <c r="D100" s="8" t="s">
        <v>597</v>
      </c>
      <c r="E100" s="9" t="s">
        <v>76</v>
      </c>
      <c r="F100" s="7" t="s">
        <v>255</v>
      </c>
      <c r="G100" s="7" t="s">
        <v>300</v>
      </c>
      <c r="H100" s="6">
        <v>2</v>
      </c>
      <c r="I100" s="6">
        <f t="shared" si="13"/>
        <v>9.48</v>
      </c>
      <c r="J100" s="6">
        <v>2</v>
      </c>
      <c r="K100" s="6"/>
      <c r="L100" s="6">
        <v>5</v>
      </c>
      <c r="M100" s="6">
        <v>4</v>
      </c>
      <c r="N100" s="6">
        <f t="shared" si="14"/>
        <v>22.48</v>
      </c>
      <c r="O100" s="6"/>
      <c r="P100" s="6"/>
      <c r="Q100" s="6"/>
      <c r="R100" s="11">
        <f t="shared" si="18"/>
        <v>22.48</v>
      </c>
      <c r="S100" s="12"/>
      <c r="T100" s="7"/>
      <c r="U100" s="7">
        <v>2.37</v>
      </c>
      <c r="V100" s="7" t="s">
        <v>242</v>
      </c>
      <c r="W100" s="7"/>
      <c r="X100" s="16" t="s">
        <v>146</v>
      </c>
      <c r="Y100" s="7" t="s">
        <v>970</v>
      </c>
      <c r="Z100" s="7"/>
      <c r="AA100" s="7"/>
    </row>
    <row r="101" s="2" customFormat="1" ht="26.25" customHeight="1" spans="1:27">
      <c r="A101" s="6">
        <v>98</v>
      </c>
      <c r="B101" s="7" t="s">
        <v>1103</v>
      </c>
      <c r="C101" s="7" t="s">
        <v>66</v>
      </c>
      <c r="D101" s="8" t="s">
        <v>817</v>
      </c>
      <c r="E101" s="9" t="s">
        <v>68</v>
      </c>
      <c r="F101" s="7" t="s">
        <v>324</v>
      </c>
      <c r="G101" s="7" t="s">
        <v>300</v>
      </c>
      <c r="H101" s="6">
        <v>2</v>
      </c>
      <c r="I101" s="6">
        <f t="shared" ref="I101:I132" si="19">U101*4</f>
        <v>13.96</v>
      </c>
      <c r="J101" s="6">
        <v>5</v>
      </c>
      <c r="K101" s="6"/>
      <c r="L101" s="6">
        <v>2</v>
      </c>
      <c r="M101" s="6">
        <v>4</v>
      </c>
      <c r="N101" s="6">
        <f t="shared" si="14"/>
        <v>26.96</v>
      </c>
      <c r="O101" s="6"/>
      <c r="P101" s="6"/>
      <c r="Q101" s="6"/>
      <c r="R101" s="11">
        <f>(N101+Q101)/70*50</f>
        <v>19.2571428571429</v>
      </c>
      <c r="S101" s="12"/>
      <c r="T101" s="7"/>
      <c r="U101" s="15">
        <v>3.49</v>
      </c>
      <c r="V101" s="7" t="s">
        <v>733</v>
      </c>
      <c r="W101" s="7"/>
      <c r="X101" s="7" t="s">
        <v>1104</v>
      </c>
      <c r="Y101" s="7" t="s">
        <v>970</v>
      </c>
      <c r="Z101" s="7"/>
      <c r="AA101" s="7" t="s">
        <v>1105</v>
      </c>
    </row>
    <row r="102" ht="26.25" customHeight="1" spans="1:27">
      <c r="A102" s="6">
        <v>99</v>
      </c>
      <c r="B102" s="7" t="s">
        <v>1106</v>
      </c>
      <c r="C102" s="7" t="s">
        <v>66</v>
      </c>
      <c r="D102" s="8" t="s">
        <v>1057</v>
      </c>
      <c r="E102" s="9" t="s">
        <v>76</v>
      </c>
      <c r="F102" s="7" t="s">
        <v>102</v>
      </c>
      <c r="G102" s="7" t="s">
        <v>300</v>
      </c>
      <c r="H102" s="6">
        <v>2</v>
      </c>
      <c r="I102" s="6">
        <f t="shared" si="19"/>
        <v>10.64</v>
      </c>
      <c r="J102" s="6">
        <v>4</v>
      </c>
      <c r="K102" s="6"/>
      <c r="L102" s="6"/>
      <c r="M102" s="6"/>
      <c r="N102" s="6">
        <f t="shared" si="14"/>
        <v>16.64</v>
      </c>
      <c r="O102" s="6"/>
      <c r="P102" s="6"/>
      <c r="Q102" s="6"/>
      <c r="R102" s="11">
        <f t="shared" ref="R102:R112" si="20">N102+Q102</f>
        <v>16.64</v>
      </c>
      <c r="S102" s="12"/>
      <c r="T102" s="12" t="s">
        <v>516</v>
      </c>
      <c r="U102" s="7">
        <v>2.66</v>
      </c>
      <c r="V102" s="7" t="s">
        <v>581</v>
      </c>
      <c r="W102" s="7"/>
      <c r="X102" s="7"/>
      <c r="Y102" s="7"/>
      <c r="Z102" s="7"/>
      <c r="AA102" s="7"/>
    </row>
    <row r="103" ht="26.25" customHeight="1" spans="1:27">
      <c r="A103" s="6">
        <v>100</v>
      </c>
      <c r="B103" s="7" t="s">
        <v>1107</v>
      </c>
      <c r="C103" s="7" t="s">
        <v>66</v>
      </c>
      <c r="D103" s="8" t="s">
        <v>1078</v>
      </c>
      <c r="E103" s="9" t="s">
        <v>76</v>
      </c>
      <c r="F103" s="7" t="s">
        <v>102</v>
      </c>
      <c r="G103" s="7" t="s">
        <v>300</v>
      </c>
      <c r="H103" s="6">
        <v>2</v>
      </c>
      <c r="I103" s="6">
        <f t="shared" si="19"/>
        <v>12.6</v>
      </c>
      <c r="J103" s="6">
        <v>2</v>
      </c>
      <c r="K103" s="6"/>
      <c r="L103" s="6"/>
      <c r="M103" s="6">
        <v>5</v>
      </c>
      <c r="N103" s="6">
        <f t="shared" si="14"/>
        <v>21.6</v>
      </c>
      <c r="O103" s="6"/>
      <c r="P103" s="6"/>
      <c r="Q103" s="6"/>
      <c r="R103" s="11">
        <f t="shared" si="20"/>
        <v>21.6</v>
      </c>
      <c r="S103" s="12"/>
      <c r="T103" s="12" t="s">
        <v>516</v>
      </c>
      <c r="U103" s="7">
        <v>3.15</v>
      </c>
      <c r="V103" s="7" t="s">
        <v>670</v>
      </c>
      <c r="W103" s="7"/>
      <c r="X103" s="7"/>
      <c r="Y103" s="16" t="s">
        <v>222</v>
      </c>
      <c r="Z103" s="7"/>
      <c r="AA103" s="7"/>
    </row>
    <row r="104" ht="26.25" customHeight="1" spans="1:27">
      <c r="A104" s="6">
        <v>101</v>
      </c>
      <c r="B104" s="7" t="s">
        <v>1108</v>
      </c>
      <c r="C104" s="7" t="s">
        <v>66</v>
      </c>
      <c r="D104" s="8" t="s">
        <v>944</v>
      </c>
      <c r="E104" s="9" t="s">
        <v>76</v>
      </c>
      <c r="F104" s="7" t="s">
        <v>472</v>
      </c>
      <c r="G104" s="7" t="s">
        <v>300</v>
      </c>
      <c r="H104" s="6">
        <v>2</v>
      </c>
      <c r="I104" s="6">
        <f t="shared" si="19"/>
        <v>10.96</v>
      </c>
      <c r="J104" s="6">
        <v>2</v>
      </c>
      <c r="K104" s="6"/>
      <c r="L104" s="6"/>
      <c r="M104" s="6"/>
      <c r="N104" s="6">
        <f t="shared" si="14"/>
        <v>14.96</v>
      </c>
      <c r="O104" s="6"/>
      <c r="P104" s="6"/>
      <c r="Q104" s="6"/>
      <c r="R104" s="11">
        <f t="shared" si="20"/>
        <v>14.96</v>
      </c>
      <c r="S104" s="12"/>
      <c r="T104" s="7"/>
      <c r="U104" s="14">
        <v>2.74</v>
      </c>
      <c r="V104" s="7" t="s">
        <v>340</v>
      </c>
      <c r="W104" s="7"/>
      <c r="X104" s="7"/>
      <c r="Y104" s="7"/>
      <c r="Z104" s="7"/>
      <c r="AA104" s="7"/>
    </row>
    <row r="105" ht="26.25" customHeight="1" spans="1:27">
      <c r="A105" s="6">
        <v>102</v>
      </c>
      <c r="B105" s="7" t="s">
        <v>1109</v>
      </c>
      <c r="C105" s="7" t="s">
        <v>66</v>
      </c>
      <c r="D105" s="8" t="s">
        <v>422</v>
      </c>
      <c r="E105" s="9" t="s">
        <v>76</v>
      </c>
      <c r="F105" s="7" t="s">
        <v>81</v>
      </c>
      <c r="G105" s="7" t="s">
        <v>300</v>
      </c>
      <c r="H105" s="6">
        <v>2</v>
      </c>
      <c r="I105" s="6">
        <f>U105*4/2</f>
        <v>9.64</v>
      </c>
      <c r="J105" s="6">
        <v>2</v>
      </c>
      <c r="K105" s="6"/>
      <c r="L105" s="6">
        <v>2</v>
      </c>
      <c r="M105" s="6"/>
      <c r="N105" s="6">
        <f t="shared" si="14"/>
        <v>15.64</v>
      </c>
      <c r="O105" s="6"/>
      <c r="P105" s="6"/>
      <c r="Q105" s="6"/>
      <c r="R105" s="11">
        <f t="shared" si="20"/>
        <v>15.64</v>
      </c>
      <c r="S105" s="12"/>
      <c r="T105" s="12" t="s">
        <v>516</v>
      </c>
      <c r="U105" s="7">
        <v>4.82</v>
      </c>
      <c r="V105" s="7" t="s">
        <v>303</v>
      </c>
      <c r="W105" s="7"/>
      <c r="X105" s="7" t="s">
        <v>925</v>
      </c>
      <c r="Y105" s="7"/>
      <c r="Z105" s="7"/>
      <c r="AA105" s="7"/>
    </row>
    <row r="106" ht="26.25" customHeight="1" spans="1:27">
      <c r="A106" s="6">
        <v>103</v>
      </c>
      <c r="B106" s="7" t="s">
        <v>1110</v>
      </c>
      <c r="C106" s="7" t="s">
        <v>66</v>
      </c>
      <c r="D106" s="8" t="s">
        <v>227</v>
      </c>
      <c r="E106" s="9" t="s">
        <v>76</v>
      </c>
      <c r="F106" s="7" t="s">
        <v>1111</v>
      </c>
      <c r="G106" s="7" t="s">
        <v>300</v>
      </c>
      <c r="H106" s="6">
        <v>2</v>
      </c>
      <c r="I106" s="6">
        <f t="shared" si="19"/>
        <v>12</v>
      </c>
      <c r="J106" s="6">
        <v>7</v>
      </c>
      <c r="K106" s="6"/>
      <c r="L106" s="6"/>
      <c r="M106" s="6">
        <v>2</v>
      </c>
      <c r="N106" s="6">
        <f t="shared" si="14"/>
        <v>23</v>
      </c>
      <c r="O106" s="6"/>
      <c r="P106" s="6"/>
      <c r="Q106" s="6"/>
      <c r="R106" s="11">
        <f t="shared" si="20"/>
        <v>23</v>
      </c>
      <c r="S106" s="12"/>
      <c r="T106" s="7"/>
      <c r="U106" s="7">
        <v>3</v>
      </c>
      <c r="V106" s="7" t="s">
        <v>1112</v>
      </c>
      <c r="W106" s="7"/>
      <c r="X106" s="7"/>
      <c r="Y106" s="7" t="s">
        <v>163</v>
      </c>
      <c r="Z106" s="7"/>
      <c r="AA106" s="7"/>
    </row>
    <row r="107" ht="26.25" customHeight="1" spans="1:27">
      <c r="A107" s="6">
        <v>104</v>
      </c>
      <c r="B107" s="7" t="s">
        <v>1113</v>
      </c>
      <c r="C107" s="7" t="s">
        <v>66</v>
      </c>
      <c r="D107" s="8" t="s">
        <v>230</v>
      </c>
      <c r="E107" s="9" t="s">
        <v>76</v>
      </c>
      <c r="F107" s="7" t="s">
        <v>472</v>
      </c>
      <c r="G107" s="7" t="s">
        <v>1114</v>
      </c>
      <c r="H107" s="6">
        <v>2</v>
      </c>
      <c r="I107" s="6">
        <f t="shared" si="19"/>
        <v>10.24</v>
      </c>
      <c r="J107" s="6">
        <v>2</v>
      </c>
      <c r="K107" s="6"/>
      <c r="L107" s="6"/>
      <c r="M107" s="6"/>
      <c r="N107" s="6">
        <f t="shared" si="14"/>
        <v>14.24</v>
      </c>
      <c r="O107" s="6"/>
      <c r="P107" s="6"/>
      <c r="Q107" s="6"/>
      <c r="R107" s="11">
        <f t="shared" si="20"/>
        <v>14.24</v>
      </c>
      <c r="S107" s="12"/>
      <c r="T107" s="7"/>
      <c r="U107" s="7">
        <v>2.56</v>
      </c>
      <c r="V107" s="7" t="s">
        <v>426</v>
      </c>
      <c r="W107" s="7"/>
      <c r="X107" s="7"/>
      <c r="Y107" s="7"/>
      <c r="Z107" s="7"/>
      <c r="AA107" s="7"/>
    </row>
    <row r="108" ht="26.25" customHeight="1" spans="1:27">
      <c r="A108" s="6">
        <v>105</v>
      </c>
      <c r="B108" s="7" t="s">
        <v>1115</v>
      </c>
      <c r="C108" s="7" t="s">
        <v>66</v>
      </c>
      <c r="D108" s="8" t="s">
        <v>915</v>
      </c>
      <c r="E108" s="9" t="s">
        <v>76</v>
      </c>
      <c r="F108" s="7" t="s">
        <v>102</v>
      </c>
      <c r="G108" s="7" t="s">
        <v>325</v>
      </c>
      <c r="H108" s="6">
        <v>2</v>
      </c>
      <c r="I108" s="6">
        <f t="shared" si="19"/>
        <v>10.36</v>
      </c>
      <c r="J108" s="6">
        <v>4</v>
      </c>
      <c r="K108" s="6"/>
      <c r="L108" s="6"/>
      <c r="M108" s="6"/>
      <c r="N108" s="6">
        <f t="shared" si="14"/>
        <v>16.36</v>
      </c>
      <c r="O108" s="6"/>
      <c r="P108" s="6"/>
      <c r="Q108" s="6"/>
      <c r="R108" s="11">
        <f t="shared" si="20"/>
        <v>16.36</v>
      </c>
      <c r="S108" s="12"/>
      <c r="T108" s="12" t="s">
        <v>516</v>
      </c>
      <c r="U108" s="7">
        <v>2.59</v>
      </c>
      <c r="V108" s="7" t="s">
        <v>994</v>
      </c>
      <c r="W108" s="7"/>
      <c r="X108" s="7"/>
      <c r="Y108" s="7"/>
      <c r="Z108" s="7"/>
      <c r="AA108" s="7"/>
    </row>
    <row r="109" ht="26.25" customHeight="1" spans="1:27">
      <c r="A109" s="6">
        <v>106</v>
      </c>
      <c r="B109" s="7" t="s">
        <v>1116</v>
      </c>
      <c r="C109" s="7" t="s">
        <v>66</v>
      </c>
      <c r="D109" s="8" t="s">
        <v>565</v>
      </c>
      <c r="E109" s="9" t="s">
        <v>76</v>
      </c>
      <c r="F109" s="7" t="s">
        <v>102</v>
      </c>
      <c r="G109" s="7" t="s">
        <v>325</v>
      </c>
      <c r="H109" s="6">
        <v>2</v>
      </c>
      <c r="I109" s="6">
        <f t="shared" si="19"/>
        <v>10.84</v>
      </c>
      <c r="J109" s="6">
        <v>2</v>
      </c>
      <c r="K109" s="6"/>
      <c r="L109" s="6">
        <v>2</v>
      </c>
      <c r="M109" s="6"/>
      <c r="N109" s="6">
        <f t="shared" si="14"/>
        <v>16.84</v>
      </c>
      <c r="O109" s="6"/>
      <c r="P109" s="6"/>
      <c r="Q109" s="6"/>
      <c r="R109" s="11">
        <f t="shared" si="20"/>
        <v>16.84</v>
      </c>
      <c r="S109" s="12"/>
      <c r="T109" s="12" t="s">
        <v>516</v>
      </c>
      <c r="U109" s="7">
        <v>2.71</v>
      </c>
      <c r="V109" s="7" t="s">
        <v>529</v>
      </c>
      <c r="W109" s="7"/>
      <c r="X109" s="7" t="s">
        <v>937</v>
      </c>
      <c r="Y109" s="7"/>
      <c r="Z109" s="7"/>
      <c r="AA109" s="7"/>
    </row>
    <row r="110" ht="26.25" customHeight="1" spans="1:27">
      <c r="A110" s="6">
        <v>107</v>
      </c>
      <c r="B110" s="7" t="s">
        <v>1117</v>
      </c>
      <c r="C110" s="7" t="s">
        <v>66</v>
      </c>
      <c r="D110" s="8" t="s">
        <v>219</v>
      </c>
      <c r="E110" s="9" t="s">
        <v>76</v>
      </c>
      <c r="F110" s="7" t="s">
        <v>600</v>
      </c>
      <c r="G110" s="7" t="s">
        <v>339</v>
      </c>
      <c r="H110" s="6">
        <v>2</v>
      </c>
      <c r="I110" s="6">
        <f t="shared" si="19"/>
        <v>9.96</v>
      </c>
      <c r="J110" s="6">
        <v>7</v>
      </c>
      <c r="K110" s="6"/>
      <c r="L110" s="6">
        <v>2</v>
      </c>
      <c r="M110" s="6">
        <v>2</v>
      </c>
      <c r="N110" s="6">
        <f t="shared" si="14"/>
        <v>22.96</v>
      </c>
      <c r="O110" s="6"/>
      <c r="P110" s="6"/>
      <c r="Q110" s="6"/>
      <c r="R110" s="11">
        <f t="shared" si="20"/>
        <v>22.96</v>
      </c>
      <c r="S110" s="12"/>
      <c r="T110" s="7"/>
      <c r="U110" s="7">
        <v>2.49</v>
      </c>
      <c r="V110" s="7" t="s">
        <v>1112</v>
      </c>
      <c r="W110" s="7"/>
      <c r="X110" s="7" t="s">
        <v>921</v>
      </c>
      <c r="Y110" s="7" t="s">
        <v>163</v>
      </c>
      <c r="Z110" s="7"/>
      <c r="AA110" s="7"/>
    </row>
    <row r="111" ht="26.25" customHeight="1" spans="1:27">
      <c r="A111" s="6">
        <v>108</v>
      </c>
      <c r="B111" s="7" t="s">
        <v>1118</v>
      </c>
      <c r="C111" s="7" t="s">
        <v>66</v>
      </c>
      <c r="D111" s="8" t="s">
        <v>113</v>
      </c>
      <c r="E111" s="9" t="s">
        <v>76</v>
      </c>
      <c r="F111" s="7" t="s">
        <v>69</v>
      </c>
      <c r="G111" s="7" t="s">
        <v>339</v>
      </c>
      <c r="H111" s="6">
        <v>2</v>
      </c>
      <c r="I111" s="6">
        <f t="shared" si="19"/>
        <v>10.96</v>
      </c>
      <c r="J111" s="6">
        <v>3</v>
      </c>
      <c r="K111" s="6"/>
      <c r="L111" s="6"/>
      <c r="M111" s="6"/>
      <c r="N111" s="6">
        <f t="shared" si="14"/>
        <v>15.96</v>
      </c>
      <c r="O111" s="6"/>
      <c r="P111" s="6"/>
      <c r="Q111" s="6"/>
      <c r="R111" s="11">
        <f t="shared" si="20"/>
        <v>15.96</v>
      </c>
      <c r="S111" s="12"/>
      <c r="T111" s="12" t="s">
        <v>516</v>
      </c>
      <c r="U111" s="14">
        <v>2.74</v>
      </c>
      <c r="V111" s="7" t="s">
        <v>264</v>
      </c>
      <c r="W111" s="7"/>
      <c r="X111" s="7"/>
      <c r="Y111" s="7"/>
      <c r="Z111" s="7"/>
      <c r="AA111" s="7"/>
    </row>
    <row r="112" ht="26.25" customHeight="1" spans="1:27">
      <c r="A112" s="6">
        <v>109</v>
      </c>
      <c r="B112" s="7" t="s">
        <v>1119</v>
      </c>
      <c r="C112" s="7" t="s">
        <v>66</v>
      </c>
      <c r="D112" s="8" t="s">
        <v>570</v>
      </c>
      <c r="E112" s="9" t="s">
        <v>76</v>
      </c>
      <c r="F112" s="7" t="s">
        <v>600</v>
      </c>
      <c r="G112" s="7" t="s">
        <v>339</v>
      </c>
      <c r="H112" s="6">
        <v>2</v>
      </c>
      <c r="I112" s="6">
        <f t="shared" si="19"/>
        <v>9.28</v>
      </c>
      <c r="J112" s="6">
        <v>2</v>
      </c>
      <c r="K112" s="6"/>
      <c r="L112" s="6">
        <v>2</v>
      </c>
      <c r="M112" s="6"/>
      <c r="N112" s="6">
        <f t="shared" si="14"/>
        <v>15.28</v>
      </c>
      <c r="O112" s="6"/>
      <c r="P112" s="6"/>
      <c r="Q112" s="6"/>
      <c r="R112" s="11">
        <f t="shared" si="20"/>
        <v>15.28</v>
      </c>
      <c r="S112" s="12"/>
      <c r="T112" s="7"/>
      <c r="U112" s="7">
        <v>2.32</v>
      </c>
      <c r="V112" s="7" t="s">
        <v>884</v>
      </c>
      <c r="W112" s="7"/>
      <c r="X112" s="7" t="s">
        <v>937</v>
      </c>
      <c r="Y112" s="7"/>
      <c r="Z112" s="7"/>
      <c r="AA112" s="7"/>
    </row>
    <row r="113" ht="26.25" customHeight="1" spans="1:27">
      <c r="A113" s="6">
        <v>110</v>
      </c>
      <c r="B113" s="7" t="s">
        <v>1120</v>
      </c>
      <c r="C113" s="7" t="s">
        <v>66</v>
      </c>
      <c r="D113" s="8" t="s">
        <v>166</v>
      </c>
      <c r="E113" s="9" t="s">
        <v>68</v>
      </c>
      <c r="F113" s="7" t="s">
        <v>644</v>
      </c>
      <c r="G113" s="7" t="s">
        <v>348</v>
      </c>
      <c r="H113" s="6">
        <v>3</v>
      </c>
      <c r="I113" s="6">
        <f t="shared" si="19"/>
        <v>13.4</v>
      </c>
      <c r="J113" s="6">
        <v>5</v>
      </c>
      <c r="K113" s="6"/>
      <c r="L113" s="6">
        <v>5</v>
      </c>
      <c r="M113" s="6">
        <v>2</v>
      </c>
      <c r="N113" s="6">
        <f t="shared" si="14"/>
        <v>28.4</v>
      </c>
      <c r="O113" s="6"/>
      <c r="P113" s="6"/>
      <c r="Q113" s="6"/>
      <c r="R113" s="11">
        <f>(N113+Q113)/70*50</f>
        <v>20.2857142857143</v>
      </c>
      <c r="S113" s="12"/>
      <c r="T113" s="7">
        <v>211</v>
      </c>
      <c r="U113" s="7">
        <v>3.35</v>
      </c>
      <c r="V113" s="7" t="s">
        <v>107</v>
      </c>
      <c r="W113" s="7"/>
      <c r="X113" s="16" t="s">
        <v>146</v>
      </c>
      <c r="Y113" s="7" t="s">
        <v>163</v>
      </c>
      <c r="Z113" s="7"/>
      <c r="AA113" s="7" t="s">
        <v>1121</v>
      </c>
    </row>
    <row r="114" ht="26.25" customHeight="1" spans="1:27">
      <c r="A114" s="6">
        <v>111</v>
      </c>
      <c r="B114" s="7" t="s">
        <v>1122</v>
      </c>
      <c r="C114" s="7" t="s">
        <v>66</v>
      </c>
      <c r="D114" s="8" t="s">
        <v>183</v>
      </c>
      <c r="E114" s="9" t="s">
        <v>68</v>
      </c>
      <c r="F114" s="7" t="s">
        <v>338</v>
      </c>
      <c r="G114" s="7" t="s">
        <v>348</v>
      </c>
      <c r="H114" s="6">
        <v>2</v>
      </c>
      <c r="I114" s="6">
        <f t="shared" si="19"/>
        <v>11.2</v>
      </c>
      <c r="J114" s="6">
        <v>7</v>
      </c>
      <c r="K114" s="6"/>
      <c r="L114" s="6">
        <v>2</v>
      </c>
      <c r="M114" s="6">
        <v>4</v>
      </c>
      <c r="N114" s="6">
        <f t="shared" si="14"/>
        <v>26.2</v>
      </c>
      <c r="O114" s="6"/>
      <c r="P114" s="6"/>
      <c r="Q114" s="6"/>
      <c r="R114" s="11">
        <f>(N114+Q114)/70*50</f>
        <v>18.7142857142857</v>
      </c>
      <c r="S114" s="12"/>
      <c r="T114" s="7"/>
      <c r="U114" s="7">
        <v>2.8</v>
      </c>
      <c r="V114" s="7" t="s">
        <v>722</v>
      </c>
      <c r="W114" s="7"/>
      <c r="X114" s="7" t="s">
        <v>937</v>
      </c>
      <c r="Y114" s="7" t="s">
        <v>970</v>
      </c>
      <c r="Z114" s="7"/>
      <c r="AA114" s="7" t="s">
        <v>1123</v>
      </c>
    </row>
    <row r="115" ht="26.25" customHeight="1" spans="1:27">
      <c r="A115" s="6">
        <v>112</v>
      </c>
      <c r="B115" s="7" t="s">
        <v>1124</v>
      </c>
      <c r="C115" s="7" t="s">
        <v>66</v>
      </c>
      <c r="D115" s="8" t="s">
        <v>299</v>
      </c>
      <c r="E115" s="9" t="s">
        <v>68</v>
      </c>
      <c r="F115" s="7" t="s">
        <v>410</v>
      </c>
      <c r="G115" s="7" t="s">
        <v>348</v>
      </c>
      <c r="H115" s="6">
        <v>2</v>
      </c>
      <c r="I115" s="6">
        <f t="shared" si="19"/>
        <v>13.96</v>
      </c>
      <c r="J115" s="6">
        <v>5</v>
      </c>
      <c r="K115" s="6"/>
      <c r="L115" s="6"/>
      <c r="M115" s="6"/>
      <c r="N115" s="6">
        <f t="shared" si="14"/>
        <v>20.96</v>
      </c>
      <c r="O115" s="6"/>
      <c r="P115" s="6"/>
      <c r="Q115" s="6"/>
      <c r="R115" s="11">
        <f>(N115+Q115)/70*50</f>
        <v>14.9714285714286</v>
      </c>
      <c r="S115" s="12"/>
      <c r="T115" s="7"/>
      <c r="U115" s="15">
        <v>3.49</v>
      </c>
      <c r="V115" s="7" t="s">
        <v>369</v>
      </c>
      <c r="W115" s="7"/>
      <c r="X115" s="7"/>
      <c r="Y115" s="7"/>
      <c r="Z115" s="7"/>
      <c r="AA115" s="18"/>
    </row>
    <row r="116" ht="26.25" customHeight="1" spans="1:27">
      <c r="A116" s="6">
        <v>113</v>
      </c>
      <c r="B116" s="7" t="s">
        <v>1125</v>
      </c>
      <c r="C116" s="7" t="s">
        <v>66</v>
      </c>
      <c r="D116" s="8" t="s">
        <v>413</v>
      </c>
      <c r="E116" s="9" t="s">
        <v>68</v>
      </c>
      <c r="F116" s="7" t="s">
        <v>85</v>
      </c>
      <c r="G116" s="7" t="s">
        <v>348</v>
      </c>
      <c r="H116" s="6">
        <v>2</v>
      </c>
      <c r="I116" s="6">
        <f t="shared" si="19"/>
        <v>15.28</v>
      </c>
      <c r="J116" s="6">
        <v>5</v>
      </c>
      <c r="K116" s="6">
        <v>2</v>
      </c>
      <c r="L116" s="6">
        <v>2</v>
      </c>
      <c r="M116" s="6">
        <v>2</v>
      </c>
      <c r="N116" s="6">
        <f t="shared" si="14"/>
        <v>28.28</v>
      </c>
      <c r="O116" s="6"/>
      <c r="P116" s="6"/>
      <c r="Q116" s="6"/>
      <c r="R116" s="11">
        <f>(N116+Q116)/70*50</f>
        <v>20.2</v>
      </c>
      <c r="S116" s="12"/>
      <c r="T116" s="12" t="s">
        <v>516</v>
      </c>
      <c r="U116" s="7">
        <v>3.82</v>
      </c>
      <c r="V116" s="7" t="s">
        <v>145</v>
      </c>
      <c r="W116" s="7" t="s">
        <v>125</v>
      </c>
      <c r="X116" s="7" t="s">
        <v>921</v>
      </c>
      <c r="Y116" s="7" t="s">
        <v>163</v>
      </c>
      <c r="Z116" s="7"/>
      <c r="AA116" s="18"/>
    </row>
    <row r="117" ht="26.25" customHeight="1" spans="1:27">
      <c r="A117" s="6">
        <v>114</v>
      </c>
      <c r="B117" s="7" t="s">
        <v>1126</v>
      </c>
      <c r="C117" s="7" t="s">
        <v>66</v>
      </c>
      <c r="D117" s="8" t="s">
        <v>930</v>
      </c>
      <c r="E117" s="9" t="s">
        <v>76</v>
      </c>
      <c r="F117" s="7" t="s">
        <v>106</v>
      </c>
      <c r="G117" s="7" t="s">
        <v>348</v>
      </c>
      <c r="H117" s="6">
        <v>3</v>
      </c>
      <c r="I117" s="6">
        <f t="shared" si="19"/>
        <v>13.6</v>
      </c>
      <c r="J117" s="6">
        <v>5</v>
      </c>
      <c r="K117" s="6"/>
      <c r="L117" s="6">
        <v>2</v>
      </c>
      <c r="M117" s="6">
        <v>4</v>
      </c>
      <c r="N117" s="6">
        <f t="shared" si="14"/>
        <v>27.6</v>
      </c>
      <c r="O117" s="6"/>
      <c r="P117" s="6"/>
      <c r="Q117" s="6"/>
      <c r="R117" s="11">
        <f>N117+Q117</f>
        <v>27.6</v>
      </c>
      <c r="S117" s="12"/>
      <c r="T117" s="7">
        <v>211</v>
      </c>
      <c r="U117" s="7">
        <v>3.4</v>
      </c>
      <c r="V117" s="7" t="s">
        <v>1127</v>
      </c>
      <c r="W117" s="7"/>
      <c r="X117" s="7" t="s">
        <v>941</v>
      </c>
      <c r="Y117" s="7" t="s">
        <v>970</v>
      </c>
      <c r="Z117" s="7"/>
      <c r="AA117" s="7"/>
    </row>
    <row r="118" ht="26.25" customHeight="1" spans="1:27">
      <c r="A118" s="6">
        <v>115</v>
      </c>
      <c r="B118" s="7" t="s">
        <v>1128</v>
      </c>
      <c r="C118" s="7" t="s">
        <v>66</v>
      </c>
      <c r="D118" s="8" t="s">
        <v>219</v>
      </c>
      <c r="E118" s="9" t="s">
        <v>76</v>
      </c>
      <c r="F118" s="7" t="s">
        <v>69</v>
      </c>
      <c r="G118" s="7" t="s">
        <v>348</v>
      </c>
      <c r="H118" s="6">
        <v>2</v>
      </c>
      <c r="I118" s="6">
        <f t="shared" si="19"/>
        <v>10.4</v>
      </c>
      <c r="J118" s="6">
        <v>2</v>
      </c>
      <c r="K118" s="6"/>
      <c r="L118" s="6"/>
      <c r="M118" s="6"/>
      <c r="N118" s="6">
        <f t="shared" si="14"/>
        <v>14.4</v>
      </c>
      <c r="O118" s="6"/>
      <c r="P118" s="6"/>
      <c r="Q118" s="6"/>
      <c r="R118" s="11">
        <f>N118+Q118</f>
        <v>14.4</v>
      </c>
      <c r="S118" s="12"/>
      <c r="T118" s="12" t="s">
        <v>516</v>
      </c>
      <c r="U118" s="7">
        <v>2.6</v>
      </c>
      <c r="V118" s="7" t="s">
        <v>121</v>
      </c>
      <c r="W118" s="7"/>
      <c r="X118" s="7"/>
      <c r="Y118" s="7"/>
      <c r="Z118" s="7"/>
      <c r="AA118" s="7"/>
    </row>
    <row r="119" ht="26.25" customHeight="1" spans="1:27">
      <c r="A119" s="6">
        <v>116</v>
      </c>
      <c r="B119" s="7" t="s">
        <v>1129</v>
      </c>
      <c r="C119" s="7" t="s">
        <v>66</v>
      </c>
      <c r="D119" s="8" t="s">
        <v>261</v>
      </c>
      <c r="E119" s="9" t="s">
        <v>68</v>
      </c>
      <c r="F119" s="7" t="s">
        <v>77</v>
      </c>
      <c r="G119" s="7" t="s">
        <v>348</v>
      </c>
      <c r="H119" s="6">
        <v>2</v>
      </c>
      <c r="I119" s="6">
        <f t="shared" si="19"/>
        <v>13.96</v>
      </c>
      <c r="J119" s="6">
        <v>5</v>
      </c>
      <c r="K119" s="6"/>
      <c r="L119" s="6"/>
      <c r="M119" s="6"/>
      <c r="N119" s="6">
        <f t="shared" si="14"/>
        <v>20.96</v>
      </c>
      <c r="O119" s="6"/>
      <c r="P119" s="6"/>
      <c r="Q119" s="6"/>
      <c r="R119" s="11">
        <f t="shared" ref="R119:R122" si="21">(N119+Q119)/70*50</f>
        <v>14.9714285714286</v>
      </c>
      <c r="S119" s="12"/>
      <c r="T119" s="12" t="s">
        <v>516</v>
      </c>
      <c r="U119" s="15">
        <v>3.49</v>
      </c>
      <c r="V119" s="7" t="s">
        <v>662</v>
      </c>
      <c r="W119" s="7"/>
      <c r="X119" s="7"/>
      <c r="Y119" s="7"/>
      <c r="Z119" s="7"/>
      <c r="AA119" s="18"/>
    </row>
    <row r="120" ht="26.25" customHeight="1" spans="1:27">
      <c r="A120" s="6">
        <v>117</v>
      </c>
      <c r="B120" s="7" t="s">
        <v>1130</v>
      </c>
      <c r="C120" s="7" t="s">
        <v>66</v>
      </c>
      <c r="D120" s="8" t="s">
        <v>666</v>
      </c>
      <c r="E120" s="9" t="s">
        <v>68</v>
      </c>
      <c r="F120" s="7" t="s">
        <v>1131</v>
      </c>
      <c r="G120" s="7" t="s">
        <v>348</v>
      </c>
      <c r="H120" s="6">
        <v>2</v>
      </c>
      <c r="I120" s="6">
        <f t="shared" si="19"/>
        <v>13.68</v>
      </c>
      <c r="J120" s="6">
        <v>5</v>
      </c>
      <c r="K120" s="6"/>
      <c r="L120" s="6">
        <v>2</v>
      </c>
      <c r="M120" s="6">
        <v>5</v>
      </c>
      <c r="N120" s="6">
        <f t="shared" si="14"/>
        <v>27.68</v>
      </c>
      <c r="O120" s="6"/>
      <c r="P120" s="6"/>
      <c r="Q120" s="6"/>
      <c r="R120" s="11">
        <f t="shared" si="21"/>
        <v>19.7714285714286</v>
      </c>
      <c r="S120" s="12"/>
      <c r="T120" s="7"/>
      <c r="U120" s="7">
        <v>3.42</v>
      </c>
      <c r="V120" s="7" t="s">
        <v>236</v>
      </c>
      <c r="W120" s="7"/>
      <c r="X120" s="7" t="s">
        <v>921</v>
      </c>
      <c r="Y120" s="7" t="s">
        <v>1132</v>
      </c>
      <c r="Z120" s="7"/>
      <c r="AA120" s="7" t="s">
        <v>1133</v>
      </c>
    </row>
    <row r="121" ht="26.25" customHeight="1" spans="1:27">
      <c r="A121" s="6">
        <v>118</v>
      </c>
      <c r="B121" s="7" t="s">
        <v>1134</v>
      </c>
      <c r="C121" s="7" t="s">
        <v>66</v>
      </c>
      <c r="D121" s="8" t="s">
        <v>666</v>
      </c>
      <c r="E121" s="9" t="s">
        <v>68</v>
      </c>
      <c r="F121" s="7" t="s">
        <v>1135</v>
      </c>
      <c r="G121" s="7" t="s">
        <v>348</v>
      </c>
      <c r="H121" s="6">
        <v>3</v>
      </c>
      <c r="I121" s="6">
        <f t="shared" si="19"/>
        <v>14.12</v>
      </c>
      <c r="J121" s="6">
        <v>6</v>
      </c>
      <c r="K121" s="6"/>
      <c r="L121" s="6">
        <v>2</v>
      </c>
      <c r="M121" s="6">
        <v>4</v>
      </c>
      <c r="N121" s="6">
        <f t="shared" si="14"/>
        <v>29.12</v>
      </c>
      <c r="O121" s="6"/>
      <c r="P121" s="6"/>
      <c r="Q121" s="6"/>
      <c r="R121" s="11">
        <f t="shared" si="21"/>
        <v>20.8</v>
      </c>
      <c r="S121" s="12"/>
      <c r="T121" s="7">
        <v>985</v>
      </c>
      <c r="U121" s="7">
        <v>3.53</v>
      </c>
      <c r="V121" s="7" t="s">
        <v>1136</v>
      </c>
      <c r="W121" s="7"/>
      <c r="X121" s="7" t="s">
        <v>1104</v>
      </c>
      <c r="Y121" s="7" t="s">
        <v>970</v>
      </c>
      <c r="Z121" s="7"/>
      <c r="AA121" s="7" t="s">
        <v>1137</v>
      </c>
    </row>
    <row r="122" ht="26.25" customHeight="1" spans="1:27">
      <c r="A122" s="6">
        <v>119</v>
      </c>
      <c r="B122" s="7" t="s">
        <v>1138</v>
      </c>
      <c r="C122" s="7" t="s">
        <v>66</v>
      </c>
      <c r="D122" s="8" t="s">
        <v>293</v>
      </c>
      <c r="E122" s="9" t="s">
        <v>68</v>
      </c>
      <c r="F122" s="7" t="s">
        <v>1139</v>
      </c>
      <c r="G122" s="7" t="s">
        <v>348</v>
      </c>
      <c r="H122" s="6">
        <v>2</v>
      </c>
      <c r="I122" s="6">
        <f t="shared" si="19"/>
        <v>13.96</v>
      </c>
      <c r="J122" s="6">
        <v>5</v>
      </c>
      <c r="K122" s="6"/>
      <c r="L122" s="6"/>
      <c r="M122" s="6">
        <v>2</v>
      </c>
      <c r="N122" s="6">
        <f t="shared" si="14"/>
        <v>22.96</v>
      </c>
      <c r="O122" s="6"/>
      <c r="P122" s="6"/>
      <c r="Q122" s="6"/>
      <c r="R122" s="11">
        <f t="shared" si="21"/>
        <v>16.4</v>
      </c>
      <c r="S122" s="12"/>
      <c r="T122" s="7"/>
      <c r="U122" s="15">
        <v>3.49</v>
      </c>
      <c r="V122" s="7" t="s">
        <v>802</v>
      </c>
      <c r="W122" s="7"/>
      <c r="X122" s="7"/>
      <c r="Y122" s="7" t="s">
        <v>163</v>
      </c>
      <c r="Z122" s="7"/>
      <c r="AA122" s="18"/>
    </row>
    <row r="123" ht="26.25" customHeight="1" spans="1:27">
      <c r="A123" s="6">
        <v>120</v>
      </c>
      <c r="B123" s="7" t="s">
        <v>1140</v>
      </c>
      <c r="C123" s="7" t="s">
        <v>66</v>
      </c>
      <c r="D123" s="8" t="s">
        <v>230</v>
      </c>
      <c r="E123" s="9" t="s">
        <v>76</v>
      </c>
      <c r="F123" s="7" t="s">
        <v>134</v>
      </c>
      <c r="G123" s="7" t="s">
        <v>1141</v>
      </c>
      <c r="H123" s="6">
        <v>2</v>
      </c>
      <c r="I123" s="6">
        <f t="shared" si="19"/>
        <v>8.8</v>
      </c>
      <c r="J123" s="6">
        <v>2</v>
      </c>
      <c r="K123" s="6"/>
      <c r="L123" s="6"/>
      <c r="M123" s="6"/>
      <c r="N123" s="6">
        <f t="shared" si="14"/>
        <v>12.8</v>
      </c>
      <c r="O123" s="6"/>
      <c r="P123" s="6"/>
      <c r="Q123" s="6"/>
      <c r="R123" s="11">
        <f t="shared" ref="R123:R135" si="22">N123+Q123</f>
        <v>12.8</v>
      </c>
      <c r="S123" s="12"/>
      <c r="T123" s="7"/>
      <c r="U123" s="7">
        <v>2.2</v>
      </c>
      <c r="V123" s="7" t="s">
        <v>121</v>
      </c>
      <c r="W123" s="7"/>
      <c r="X123" s="7"/>
      <c r="Y123" s="7"/>
      <c r="Z123" s="7"/>
      <c r="AA123" s="7"/>
    </row>
    <row r="124" ht="26.25" customHeight="1" spans="1:27">
      <c r="A124" s="6">
        <v>121</v>
      </c>
      <c r="B124" s="7" t="s">
        <v>1142</v>
      </c>
      <c r="C124" s="7" t="s">
        <v>66</v>
      </c>
      <c r="D124" s="8" t="s">
        <v>483</v>
      </c>
      <c r="E124" s="9" t="s">
        <v>76</v>
      </c>
      <c r="F124" s="7" t="s">
        <v>255</v>
      </c>
      <c r="G124" s="7" t="s">
        <v>1141</v>
      </c>
      <c r="H124" s="6">
        <v>2</v>
      </c>
      <c r="I124" s="6">
        <f t="shared" si="19"/>
        <v>8.6</v>
      </c>
      <c r="J124" s="6">
        <v>2</v>
      </c>
      <c r="K124" s="6"/>
      <c r="L124" s="6">
        <v>4</v>
      </c>
      <c r="M124" s="6"/>
      <c r="N124" s="6">
        <f t="shared" si="14"/>
        <v>16.6</v>
      </c>
      <c r="O124" s="6"/>
      <c r="P124" s="6"/>
      <c r="Q124" s="6"/>
      <c r="R124" s="11">
        <f t="shared" si="22"/>
        <v>16.6</v>
      </c>
      <c r="S124" s="12"/>
      <c r="T124" s="7"/>
      <c r="U124" s="7">
        <v>2.15</v>
      </c>
      <c r="V124" s="7" t="s">
        <v>103</v>
      </c>
      <c r="W124" s="7"/>
      <c r="X124" s="7" t="s">
        <v>1143</v>
      </c>
      <c r="Y124" s="7"/>
      <c r="Z124" s="7"/>
      <c r="AA124" s="7"/>
    </row>
    <row r="125" ht="26.25" customHeight="1" spans="1:27">
      <c r="A125" s="6">
        <v>122</v>
      </c>
      <c r="B125" s="7" t="s">
        <v>1144</v>
      </c>
      <c r="C125" s="7" t="s">
        <v>66</v>
      </c>
      <c r="D125" s="8" t="s">
        <v>91</v>
      </c>
      <c r="E125" s="9" t="s">
        <v>76</v>
      </c>
      <c r="F125" s="7" t="s">
        <v>81</v>
      </c>
      <c r="G125" s="7" t="s">
        <v>391</v>
      </c>
      <c r="H125" s="6">
        <v>2</v>
      </c>
      <c r="I125" s="6">
        <f t="shared" ref="I125:I129" si="23">U125*4/2</f>
        <v>9.14</v>
      </c>
      <c r="J125" s="6">
        <v>2</v>
      </c>
      <c r="K125" s="6">
        <v>2</v>
      </c>
      <c r="L125" s="6">
        <v>5</v>
      </c>
      <c r="M125" s="6">
        <v>5</v>
      </c>
      <c r="N125" s="6">
        <f t="shared" si="14"/>
        <v>25.14</v>
      </c>
      <c r="O125" s="6"/>
      <c r="P125" s="6"/>
      <c r="Q125" s="6"/>
      <c r="R125" s="11">
        <f t="shared" si="22"/>
        <v>25.14</v>
      </c>
      <c r="S125" s="12"/>
      <c r="T125" s="12" t="s">
        <v>516</v>
      </c>
      <c r="U125" s="7">
        <v>4.57</v>
      </c>
      <c r="V125" s="7" t="s">
        <v>86</v>
      </c>
      <c r="W125" s="7" t="s">
        <v>125</v>
      </c>
      <c r="X125" s="16" t="s">
        <v>146</v>
      </c>
      <c r="Y125" s="16" t="s">
        <v>222</v>
      </c>
      <c r="Z125" s="7"/>
      <c r="AA125" s="7"/>
    </row>
    <row r="126" ht="26.25" customHeight="1" spans="1:27">
      <c r="A126" s="6">
        <v>123</v>
      </c>
      <c r="B126" s="7" t="s">
        <v>1145</v>
      </c>
      <c r="C126" s="7" t="s">
        <v>66</v>
      </c>
      <c r="D126" s="8" t="s">
        <v>230</v>
      </c>
      <c r="E126" s="9" t="s">
        <v>76</v>
      </c>
      <c r="F126" s="7" t="s">
        <v>81</v>
      </c>
      <c r="G126" s="7" t="s">
        <v>391</v>
      </c>
      <c r="H126" s="6">
        <v>2</v>
      </c>
      <c r="I126" s="6">
        <f t="shared" si="23"/>
        <v>9.4</v>
      </c>
      <c r="J126" s="6">
        <v>3</v>
      </c>
      <c r="K126" s="6"/>
      <c r="L126" s="6">
        <v>2</v>
      </c>
      <c r="M126" s="6"/>
      <c r="N126" s="6">
        <f t="shared" si="14"/>
        <v>16.4</v>
      </c>
      <c r="O126" s="6"/>
      <c r="P126" s="6"/>
      <c r="Q126" s="6"/>
      <c r="R126" s="11">
        <f t="shared" si="22"/>
        <v>16.4</v>
      </c>
      <c r="S126" s="12"/>
      <c r="T126" s="12" t="s">
        <v>516</v>
      </c>
      <c r="U126" s="7">
        <v>4.7</v>
      </c>
      <c r="V126" s="7" t="s">
        <v>1146</v>
      </c>
      <c r="W126" s="7"/>
      <c r="X126" s="7" t="s">
        <v>925</v>
      </c>
      <c r="Y126" s="7"/>
      <c r="Z126" s="7"/>
      <c r="AA126" s="7"/>
    </row>
    <row r="127" ht="26.25" customHeight="1" spans="1:27">
      <c r="A127" s="6">
        <v>124</v>
      </c>
      <c r="B127" s="7" t="s">
        <v>1147</v>
      </c>
      <c r="C127" s="7" t="s">
        <v>66</v>
      </c>
      <c r="D127" s="8" t="s">
        <v>212</v>
      </c>
      <c r="E127" s="9" t="s">
        <v>76</v>
      </c>
      <c r="F127" s="7" t="s">
        <v>1148</v>
      </c>
      <c r="G127" s="7" t="s">
        <v>391</v>
      </c>
      <c r="H127" s="6">
        <v>2</v>
      </c>
      <c r="I127" s="6">
        <f t="shared" si="19"/>
        <v>10.6</v>
      </c>
      <c r="J127" s="6">
        <v>2</v>
      </c>
      <c r="K127" s="6"/>
      <c r="L127" s="6">
        <v>2</v>
      </c>
      <c r="M127" s="6"/>
      <c r="N127" s="6">
        <f t="shared" si="14"/>
        <v>16.6</v>
      </c>
      <c r="O127" s="6"/>
      <c r="P127" s="6"/>
      <c r="Q127" s="6"/>
      <c r="R127" s="11">
        <f t="shared" si="22"/>
        <v>16.6</v>
      </c>
      <c r="S127" s="12"/>
      <c r="T127" s="7"/>
      <c r="U127" s="7">
        <v>2.65</v>
      </c>
      <c r="V127" s="7" t="s">
        <v>340</v>
      </c>
      <c r="W127" s="7"/>
      <c r="X127" s="7" t="s">
        <v>925</v>
      </c>
      <c r="Y127" s="7"/>
      <c r="Z127" s="7"/>
      <c r="AA127" s="7"/>
    </row>
    <row r="128" ht="26.25" customHeight="1" spans="1:27">
      <c r="A128" s="6">
        <v>125</v>
      </c>
      <c r="B128" s="7" t="s">
        <v>1149</v>
      </c>
      <c r="C128" s="7" t="s">
        <v>66</v>
      </c>
      <c r="D128" s="8" t="s">
        <v>565</v>
      </c>
      <c r="E128" s="9" t="s">
        <v>76</v>
      </c>
      <c r="F128" s="7" t="s">
        <v>106</v>
      </c>
      <c r="G128" s="7" t="s">
        <v>391</v>
      </c>
      <c r="H128" s="6">
        <v>3</v>
      </c>
      <c r="I128" s="6">
        <f t="shared" si="19"/>
        <v>12.8</v>
      </c>
      <c r="J128" s="6">
        <v>6</v>
      </c>
      <c r="K128" s="6"/>
      <c r="L128" s="6"/>
      <c r="M128" s="6">
        <v>4</v>
      </c>
      <c r="N128" s="6">
        <f t="shared" si="14"/>
        <v>25.8</v>
      </c>
      <c r="O128" s="6"/>
      <c r="P128" s="6"/>
      <c r="Q128" s="6"/>
      <c r="R128" s="11">
        <f t="shared" si="22"/>
        <v>25.8</v>
      </c>
      <c r="S128" s="12"/>
      <c r="T128" s="7">
        <v>211</v>
      </c>
      <c r="U128" s="7">
        <v>3.2</v>
      </c>
      <c r="V128" s="7" t="s">
        <v>1150</v>
      </c>
      <c r="W128" s="7"/>
      <c r="X128" s="7"/>
      <c r="Y128" s="7" t="s">
        <v>970</v>
      </c>
      <c r="Z128" s="7"/>
      <c r="AA128" s="7"/>
    </row>
    <row r="129" ht="26.25" customHeight="1" spans="1:27">
      <c r="A129" s="6">
        <v>126</v>
      </c>
      <c r="B129" s="7" t="s">
        <v>1151</v>
      </c>
      <c r="C129" s="7" t="s">
        <v>66</v>
      </c>
      <c r="D129" s="8" t="s">
        <v>105</v>
      </c>
      <c r="E129" s="9" t="s">
        <v>76</v>
      </c>
      <c r="F129" s="7" t="s">
        <v>81</v>
      </c>
      <c r="G129" s="7" t="s">
        <v>391</v>
      </c>
      <c r="H129" s="6">
        <v>2</v>
      </c>
      <c r="I129" s="6">
        <f t="shared" si="23"/>
        <v>8.5</v>
      </c>
      <c r="J129" s="6">
        <v>2</v>
      </c>
      <c r="K129" s="6"/>
      <c r="L129" s="6">
        <v>2</v>
      </c>
      <c r="M129" s="6"/>
      <c r="N129" s="6">
        <f t="shared" si="14"/>
        <v>14.5</v>
      </c>
      <c r="O129" s="6"/>
      <c r="P129" s="6"/>
      <c r="Q129" s="6"/>
      <c r="R129" s="11">
        <f t="shared" si="22"/>
        <v>14.5</v>
      </c>
      <c r="S129" s="12"/>
      <c r="T129" s="12" t="s">
        <v>516</v>
      </c>
      <c r="U129" s="7">
        <v>4.25</v>
      </c>
      <c r="V129" s="7" t="s">
        <v>225</v>
      </c>
      <c r="W129" s="7"/>
      <c r="X129" s="7" t="s">
        <v>937</v>
      </c>
      <c r="Y129" s="7"/>
      <c r="Z129" s="7"/>
      <c r="AA129" s="7"/>
    </row>
    <row r="130" ht="26.25" customHeight="1" spans="1:27">
      <c r="A130" s="6">
        <v>127</v>
      </c>
      <c r="B130" s="7" t="s">
        <v>1152</v>
      </c>
      <c r="C130" s="7" t="s">
        <v>66</v>
      </c>
      <c r="D130" s="8" t="s">
        <v>1067</v>
      </c>
      <c r="E130" s="9" t="s">
        <v>76</v>
      </c>
      <c r="F130" s="7" t="s">
        <v>77</v>
      </c>
      <c r="G130" s="7" t="s">
        <v>391</v>
      </c>
      <c r="H130" s="6">
        <v>2</v>
      </c>
      <c r="I130" s="6">
        <f t="shared" si="19"/>
        <v>10.96</v>
      </c>
      <c r="J130" s="6">
        <v>2</v>
      </c>
      <c r="K130" s="6"/>
      <c r="L130" s="6">
        <v>2</v>
      </c>
      <c r="M130" s="6">
        <v>2</v>
      </c>
      <c r="N130" s="6">
        <f t="shared" si="14"/>
        <v>18.96</v>
      </c>
      <c r="O130" s="6"/>
      <c r="P130" s="6"/>
      <c r="Q130" s="6"/>
      <c r="R130" s="11">
        <f t="shared" si="22"/>
        <v>18.96</v>
      </c>
      <c r="S130" s="12"/>
      <c r="T130" s="12" t="s">
        <v>516</v>
      </c>
      <c r="U130" s="14">
        <v>2.74</v>
      </c>
      <c r="V130" s="7" t="s">
        <v>78</v>
      </c>
      <c r="W130" s="7"/>
      <c r="X130" s="7" t="s">
        <v>925</v>
      </c>
      <c r="Y130" s="7" t="s">
        <v>163</v>
      </c>
      <c r="Z130" s="7"/>
      <c r="AA130" s="7"/>
    </row>
    <row r="131" ht="26.25" customHeight="1" spans="1:27">
      <c r="A131" s="6">
        <v>128</v>
      </c>
      <c r="B131" s="7" t="s">
        <v>1153</v>
      </c>
      <c r="C131" s="7" t="s">
        <v>66</v>
      </c>
      <c r="D131" s="8" t="s">
        <v>570</v>
      </c>
      <c r="E131" s="9" t="s">
        <v>76</v>
      </c>
      <c r="F131" s="7" t="s">
        <v>102</v>
      </c>
      <c r="G131" s="7" t="s">
        <v>402</v>
      </c>
      <c r="H131" s="6">
        <v>2</v>
      </c>
      <c r="I131" s="6">
        <f t="shared" si="19"/>
        <v>10.8</v>
      </c>
      <c r="J131" s="6">
        <v>2</v>
      </c>
      <c r="K131" s="6"/>
      <c r="L131" s="6"/>
      <c r="M131" s="6"/>
      <c r="N131" s="6">
        <f t="shared" si="14"/>
        <v>14.8</v>
      </c>
      <c r="O131" s="6"/>
      <c r="P131" s="6"/>
      <c r="Q131" s="6"/>
      <c r="R131" s="11">
        <f t="shared" si="22"/>
        <v>14.8</v>
      </c>
      <c r="S131" s="12"/>
      <c r="T131" s="12" t="s">
        <v>516</v>
      </c>
      <c r="U131" s="7">
        <v>2.7</v>
      </c>
      <c r="V131" s="7" t="s">
        <v>225</v>
      </c>
      <c r="W131" s="7"/>
      <c r="X131" s="7"/>
      <c r="Y131" s="7"/>
      <c r="Z131" s="7"/>
      <c r="AA131" s="7"/>
    </row>
    <row r="132" ht="26.25" customHeight="1" spans="1:27">
      <c r="A132" s="6">
        <v>129</v>
      </c>
      <c r="B132" s="7" t="s">
        <v>1154</v>
      </c>
      <c r="C132" s="7" t="s">
        <v>66</v>
      </c>
      <c r="D132" s="8" t="s">
        <v>930</v>
      </c>
      <c r="E132" s="9" t="s">
        <v>76</v>
      </c>
      <c r="F132" s="7" t="s">
        <v>85</v>
      </c>
      <c r="G132" s="7" t="s">
        <v>402</v>
      </c>
      <c r="H132" s="6">
        <v>2</v>
      </c>
      <c r="I132" s="6">
        <f t="shared" si="19"/>
        <v>10.28</v>
      </c>
      <c r="J132" s="6">
        <v>2</v>
      </c>
      <c r="K132" s="6"/>
      <c r="L132" s="6"/>
      <c r="M132" s="6"/>
      <c r="N132" s="6">
        <f t="shared" si="14"/>
        <v>14.28</v>
      </c>
      <c r="O132" s="6"/>
      <c r="P132" s="6"/>
      <c r="Q132" s="6"/>
      <c r="R132" s="11">
        <f t="shared" si="22"/>
        <v>14.28</v>
      </c>
      <c r="S132" s="12"/>
      <c r="T132" s="12" t="s">
        <v>516</v>
      </c>
      <c r="U132" s="7">
        <v>2.57</v>
      </c>
      <c r="V132" s="7" t="s">
        <v>78</v>
      </c>
      <c r="W132" s="7"/>
      <c r="X132" s="7"/>
      <c r="Y132" s="7"/>
      <c r="Z132" s="7"/>
      <c r="AA132" s="7"/>
    </row>
    <row r="133" ht="26.25" customHeight="1" spans="1:27">
      <c r="A133" s="6">
        <v>130</v>
      </c>
      <c r="B133" s="7" t="s">
        <v>1155</v>
      </c>
      <c r="C133" s="7" t="s">
        <v>66</v>
      </c>
      <c r="D133" s="8" t="s">
        <v>212</v>
      </c>
      <c r="E133" s="9" t="s">
        <v>76</v>
      </c>
      <c r="F133" s="7" t="s">
        <v>102</v>
      </c>
      <c r="G133" s="7" t="s">
        <v>402</v>
      </c>
      <c r="H133" s="6">
        <v>2</v>
      </c>
      <c r="I133" s="6">
        <f t="shared" ref="I133:I164" si="24">U133*4</f>
        <v>12.08</v>
      </c>
      <c r="J133" s="6">
        <v>3</v>
      </c>
      <c r="K133" s="6"/>
      <c r="L133" s="6"/>
      <c r="M133" s="6"/>
      <c r="N133" s="6">
        <f t="shared" ref="N133:N150" si="25">SUM(H133:M133)</f>
        <v>17.08</v>
      </c>
      <c r="O133" s="6"/>
      <c r="P133" s="6"/>
      <c r="Q133" s="6"/>
      <c r="R133" s="11">
        <f t="shared" si="22"/>
        <v>17.08</v>
      </c>
      <c r="S133" s="12"/>
      <c r="T133" s="12" t="s">
        <v>516</v>
      </c>
      <c r="U133" s="7">
        <v>3.02</v>
      </c>
      <c r="V133" s="7" t="s">
        <v>264</v>
      </c>
      <c r="W133" s="7"/>
      <c r="X133" s="7"/>
      <c r="Y133" s="7"/>
      <c r="Z133" s="7"/>
      <c r="AA133" s="7"/>
    </row>
    <row r="134" ht="26.25" customHeight="1" spans="1:27">
      <c r="A134" s="6">
        <v>131</v>
      </c>
      <c r="B134" s="7" t="s">
        <v>1156</v>
      </c>
      <c r="C134" s="7" t="s">
        <v>66</v>
      </c>
      <c r="D134" s="8" t="s">
        <v>944</v>
      </c>
      <c r="E134" s="9" t="s">
        <v>76</v>
      </c>
      <c r="F134" s="7" t="s">
        <v>102</v>
      </c>
      <c r="G134" s="7" t="s">
        <v>402</v>
      </c>
      <c r="H134" s="6">
        <v>2</v>
      </c>
      <c r="I134" s="6">
        <f t="shared" si="24"/>
        <v>8.44</v>
      </c>
      <c r="J134" s="6">
        <v>4</v>
      </c>
      <c r="K134" s="6"/>
      <c r="L134" s="6"/>
      <c r="M134" s="6"/>
      <c r="N134" s="6">
        <f t="shared" si="25"/>
        <v>14.44</v>
      </c>
      <c r="O134" s="6"/>
      <c r="P134" s="6"/>
      <c r="Q134" s="6"/>
      <c r="R134" s="11">
        <f t="shared" si="22"/>
        <v>14.44</v>
      </c>
      <c r="S134" s="12"/>
      <c r="T134" s="12" t="s">
        <v>516</v>
      </c>
      <c r="U134" s="7">
        <v>2.11</v>
      </c>
      <c r="V134" s="7" t="s">
        <v>1157</v>
      </c>
      <c r="W134" s="7"/>
      <c r="X134" s="7"/>
      <c r="Y134" s="7"/>
      <c r="Z134" s="7"/>
      <c r="AA134" s="7"/>
    </row>
    <row r="135" ht="26.25" customHeight="1" spans="1:27">
      <c r="A135" s="6">
        <v>132</v>
      </c>
      <c r="B135" s="7" t="s">
        <v>1158</v>
      </c>
      <c r="C135" s="7" t="s">
        <v>66</v>
      </c>
      <c r="D135" s="8" t="s">
        <v>153</v>
      </c>
      <c r="E135" s="9" t="s">
        <v>76</v>
      </c>
      <c r="F135" s="7" t="s">
        <v>1159</v>
      </c>
      <c r="G135" s="7" t="s">
        <v>429</v>
      </c>
      <c r="H135" s="6">
        <v>2</v>
      </c>
      <c r="I135" s="6">
        <f t="shared" si="24"/>
        <v>10.96</v>
      </c>
      <c r="J135" s="6">
        <v>5</v>
      </c>
      <c r="K135" s="6"/>
      <c r="L135" s="6"/>
      <c r="M135" s="6"/>
      <c r="N135" s="6">
        <f t="shared" si="25"/>
        <v>17.96</v>
      </c>
      <c r="O135" s="6"/>
      <c r="P135" s="6"/>
      <c r="Q135" s="6"/>
      <c r="R135" s="11">
        <f t="shared" si="22"/>
        <v>17.96</v>
      </c>
      <c r="S135" s="12"/>
      <c r="T135" s="7"/>
      <c r="U135" s="14">
        <v>2.74</v>
      </c>
      <c r="V135" s="7" t="s">
        <v>438</v>
      </c>
      <c r="W135" s="7"/>
      <c r="X135" s="7"/>
      <c r="Y135" s="7"/>
      <c r="Z135" s="7"/>
      <c r="AA135" s="7"/>
    </row>
    <row r="136" ht="26.25" customHeight="1" spans="1:27">
      <c r="A136" s="6">
        <v>133</v>
      </c>
      <c r="B136" s="7" t="s">
        <v>1160</v>
      </c>
      <c r="C136" s="7" t="s">
        <v>66</v>
      </c>
      <c r="D136" s="8" t="s">
        <v>597</v>
      </c>
      <c r="E136" s="9" t="s">
        <v>68</v>
      </c>
      <c r="F136" s="7" t="s">
        <v>1135</v>
      </c>
      <c r="G136" s="7" t="s">
        <v>429</v>
      </c>
      <c r="H136" s="6">
        <v>3</v>
      </c>
      <c r="I136" s="6">
        <f t="shared" si="24"/>
        <v>15.64</v>
      </c>
      <c r="J136" s="6">
        <v>5</v>
      </c>
      <c r="K136" s="6"/>
      <c r="L136" s="6">
        <v>5</v>
      </c>
      <c r="M136" s="6">
        <v>5</v>
      </c>
      <c r="N136" s="6">
        <f t="shared" si="25"/>
        <v>33.64</v>
      </c>
      <c r="O136" s="6"/>
      <c r="P136" s="6"/>
      <c r="Q136" s="6"/>
      <c r="R136" s="11">
        <f t="shared" ref="R136:R141" si="26">(N136+Q136)/70*50</f>
        <v>24.0285714285714</v>
      </c>
      <c r="S136" s="12"/>
      <c r="T136" s="7">
        <v>985</v>
      </c>
      <c r="U136" s="7">
        <v>3.91</v>
      </c>
      <c r="V136" s="7" t="s">
        <v>180</v>
      </c>
      <c r="W136" s="7"/>
      <c r="X136" s="16" t="s">
        <v>997</v>
      </c>
      <c r="Y136" s="16" t="s">
        <v>222</v>
      </c>
      <c r="Z136" s="7"/>
      <c r="AA136" s="7" t="s">
        <v>1161</v>
      </c>
    </row>
    <row r="137" ht="26.25" customHeight="1" spans="1:27">
      <c r="A137" s="6">
        <v>134</v>
      </c>
      <c r="B137" s="7" t="s">
        <v>1162</v>
      </c>
      <c r="C137" s="7" t="s">
        <v>66</v>
      </c>
      <c r="D137" s="8" t="s">
        <v>216</v>
      </c>
      <c r="E137" s="9" t="s">
        <v>76</v>
      </c>
      <c r="F137" s="7" t="s">
        <v>81</v>
      </c>
      <c r="G137" s="7" t="s">
        <v>429</v>
      </c>
      <c r="H137" s="6">
        <v>2</v>
      </c>
      <c r="I137" s="6">
        <f>U137*4/2</f>
        <v>11.46</v>
      </c>
      <c r="J137" s="6">
        <v>3</v>
      </c>
      <c r="K137" s="6"/>
      <c r="L137" s="6">
        <v>2</v>
      </c>
      <c r="M137" s="6">
        <v>2</v>
      </c>
      <c r="N137" s="6">
        <f t="shared" si="25"/>
        <v>20.46</v>
      </c>
      <c r="O137" s="6"/>
      <c r="P137" s="6"/>
      <c r="Q137" s="6"/>
      <c r="R137" s="11">
        <f t="shared" ref="R137:R140" si="27">N137+Q137</f>
        <v>20.46</v>
      </c>
      <c r="S137" s="12"/>
      <c r="T137" s="12" t="s">
        <v>516</v>
      </c>
      <c r="U137" s="7">
        <v>5.73</v>
      </c>
      <c r="V137" s="7" t="s">
        <v>252</v>
      </c>
      <c r="W137" s="7"/>
      <c r="X137" s="7" t="s">
        <v>937</v>
      </c>
      <c r="Y137" s="7" t="s">
        <v>163</v>
      </c>
      <c r="Z137" s="7"/>
      <c r="AA137" s="7"/>
    </row>
    <row r="138" ht="26.25" customHeight="1" spans="1:27">
      <c r="A138" s="6">
        <v>135</v>
      </c>
      <c r="B138" s="7" t="s">
        <v>1163</v>
      </c>
      <c r="C138" s="7" t="s">
        <v>436</v>
      </c>
      <c r="D138" s="8" t="s">
        <v>101</v>
      </c>
      <c r="E138" s="9" t="s">
        <v>76</v>
      </c>
      <c r="F138" s="7" t="s">
        <v>714</v>
      </c>
      <c r="G138" s="7" t="s">
        <v>429</v>
      </c>
      <c r="H138" s="6">
        <v>2</v>
      </c>
      <c r="I138" s="6">
        <f t="shared" si="24"/>
        <v>8.36</v>
      </c>
      <c r="J138" s="6">
        <v>2</v>
      </c>
      <c r="K138" s="6"/>
      <c r="L138" s="6">
        <v>2</v>
      </c>
      <c r="M138" s="6"/>
      <c r="N138" s="6">
        <f t="shared" si="25"/>
        <v>14.36</v>
      </c>
      <c r="O138" s="6"/>
      <c r="P138" s="6"/>
      <c r="Q138" s="6"/>
      <c r="R138" s="11">
        <f t="shared" si="27"/>
        <v>14.36</v>
      </c>
      <c r="S138" s="12"/>
      <c r="T138" s="7"/>
      <c r="U138" s="7">
        <v>2.09</v>
      </c>
      <c r="V138" s="7" t="s">
        <v>103</v>
      </c>
      <c r="W138" s="7"/>
      <c r="X138" s="7" t="s">
        <v>1164</v>
      </c>
      <c r="Y138" s="7"/>
      <c r="Z138" s="7"/>
      <c r="AA138" s="7"/>
    </row>
    <row r="139" ht="26.25" customHeight="1" spans="1:27">
      <c r="A139" s="6">
        <v>136</v>
      </c>
      <c r="B139" s="7" t="s">
        <v>1165</v>
      </c>
      <c r="C139" s="7" t="s">
        <v>66</v>
      </c>
      <c r="D139" s="8" t="s">
        <v>1166</v>
      </c>
      <c r="E139" s="9" t="s">
        <v>68</v>
      </c>
      <c r="F139" s="7" t="s">
        <v>1167</v>
      </c>
      <c r="G139" s="7" t="s">
        <v>448</v>
      </c>
      <c r="H139" s="6">
        <v>3</v>
      </c>
      <c r="I139" s="6">
        <f t="shared" si="24"/>
        <v>13.96</v>
      </c>
      <c r="J139" s="6">
        <v>6</v>
      </c>
      <c r="K139" s="6"/>
      <c r="L139" s="6">
        <v>5</v>
      </c>
      <c r="M139" s="6">
        <v>2</v>
      </c>
      <c r="N139" s="6">
        <f t="shared" si="25"/>
        <v>29.96</v>
      </c>
      <c r="O139" s="6"/>
      <c r="P139" s="6"/>
      <c r="Q139" s="6"/>
      <c r="R139" s="11">
        <f t="shared" si="26"/>
        <v>21.4</v>
      </c>
      <c r="S139" s="12"/>
      <c r="T139" s="7">
        <v>211</v>
      </c>
      <c r="U139" s="15">
        <v>3.49</v>
      </c>
      <c r="V139" s="7" t="s">
        <v>385</v>
      </c>
      <c r="W139" s="7"/>
      <c r="X139" s="16" t="s">
        <v>146</v>
      </c>
      <c r="Y139" s="7" t="s">
        <v>163</v>
      </c>
      <c r="Z139" s="7"/>
      <c r="AA139" s="18"/>
    </row>
    <row r="140" ht="26.25" customHeight="1" spans="1:27">
      <c r="A140" s="6">
        <v>137</v>
      </c>
      <c r="B140" s="7" t="s">
        <v>1168</v>
      </c>
      <c r="C140" s="7" t="s">
        <v>66</v>
      </c>
      <c r="D140" s="8" t="s">
        <v>117</v>
      </c>
      <c r="E140" s="9" t="s">
        <v>76</v>
      </c>
      <c r="F140" s="7" t="s">
        <v>1169</v>
      </c>
      <c r="G140" s="7" t="s">
        <v>448</v>
      </c>
      <c r="H140" s="6">
        <v>2</v>
      </c>
      <c r="I140" s="6">
        <f t="shared" si="24"/>
        <v>10.96</v>
      </c>
      <c r="J140" s="6">
        <v>2</v>
      </c>
      <c r="K140" s="6"/>
      <c r="L140" s="6">
        <v>5</v>
      </c>
      <c r="M140" s="6">
        <v>5</v>
      </c>
      <c r="N140" s="6">
        <f t="shared" si="25"/>
        <v>24.96</v>
      </c>
      <c r="O140" s="6"/>
      <c r="P140" s="6"/>
      <c r="Q140" s="6"/>
      <c r="R140" s="11">
        <f t="shared" si="27"/>
        <v>24.96</v>
      </c>
      <c r="S140" s="12"/>
      <c r="T140" s="7"/>
      <c r="U140" s="14">
        <v>2.74</v>
      </c>
      <c r="V140" s="7" t="s">
        <v>660</v>
      </c>
      <c r="W140" s="7"/>
      <c r="X140" s="16" t="s">
        <v>997</v>
      </c>
      <c r="Y140" s="16" t="s">
        <v>222</v>
      </c>
      <c r="Z140" s="7"/>
      <c r="AA140" s="7"/>
    </row>
    <row r="141" ht="26.25" customHeight="1" spans="1:27">
      <c r="A141" s="6">
        <v>138</v>
      </c>
      <c r="B141" s="7" t="s">
        <v>1170</v>
      </c>
      <c r="C141" s="7" t="s">
        <v>66</v>
      </c>
      <c r="D141" s="8" t="s">
        <v>539</v>
      </c>
      <c r="E141" s="9" t="s">
        <v>68</v>
      </c>
      <c r="F141" s="7" t="s">
        <v>1171</v>
      </c>
      <c r="G141" s="7" t="s">
        <v>448</v>
      </c>
      <c r="H141" s="6">
        <v>2</v>
      </c>
      <c r="I141" s="6">
        <f>U141*4/2</f>
        <v>10.26</v>
      </c>
      <c r="J141" s="25">
        <v>6</v>
      </c>
      <c r="K141" s="6"/>
      <c r="L141" s="6">
        <v>2</v>
      </c>
      <c r="M141" s="6"/>
      <c r="N141" s="6">
        <f t="shared" si="25"/>
        <v>20.26</v>
      </c>
      <c r="O141" s="6"/>
      <c r="P141" s="6"/>
      <c r="Q141" s="6"/>
      <c r="R141" s="11">
        <f t="shared" si="26"/>
        <v>14.4714285714286</v>
      </c>
      <c r="S141" s="12"/>
      <c r="T141" s="7"/>
      <c r="U141" s="7">
        <v>5.13</v>
      </c>
      <c r="V141" s="7" t="s">
        <v>1172</v>
      </c>
      <c r="W141" s="7"/>
      <c r="X141" s="7" t="s">
        <v>941</v>
      </c>
      <c r="Y141" s="7"/>
      <c r="Z141" s="7"/>
      <c r="AA141" s="7" t="s">
        <v>1173</v>
      </c>
    </row>
    <row r="142" ht="26.25" customHeight="1" spans="1:27">
      <c r="A142" s="6">
        <v>139</v>
      </c>
      <c r="B142" s="7" t="s">
        <v>1174</v>
      </c>
      <c r="C142" s="7" t="s">
        <v>436</v>
      </c>
      <c r="D142" s="8" t="s">
        <v>129</v>
      </c>
      <c r="E142" s="9" t="s">
        <v>76</v>
      </c>
      <c r="F142" s="7" t="s">
        <v>1175</v>
      </c>
      <c r="G142" s="7" t="s">
        <v>448</v>
      </c>
      <c r="H142" s="6">
        <v>2</v>
      </c>
      <c r="I142" s="6">
        <f t="shared" si="24"/>
        <v>12</v>
      </c>
      <c r="J142" s="6">
        <v>2</v>
      </c>
      <c r="K142" s="6"/>
      <c r="L142" s="6"/>
      <c r="M142" s="6">
        <v>2</v>
      </c>
      <c r="N142" s="6">
        <f t="shared" si="25"/>
        <v>18</v>
      </c>
      <c r="O142" s="6"/>
      <c r="P142" s="6"/>
      <c r="Q142" s="6"/>
      <c r="R142" s="11">
        <f t="shared" ref="R142:R145" si="28">N142+Q142</f>
        <v>18</v>
      </c>
      <c r="S142" s="12"/>
      <c r="T142" s="7"/>
      <c r="U142" s="7">
        <v>3</v>
      </c>
      <c r="V142" s="7" t="s">
        <v>280</v>
      </c>
      <c r="W142" s="7"/>
      <c r="X142" s="7"/>
      <c r="Y142" s="7" t="s">
        <v>163</v>
      </c>
      <c r="Z142" s="7"/>
      <c r="AA142" s="7"/>
    </row>
    <row r="143" ht="26.25" customHeight="1" spans="1:27">
      <c r="A143" s="6">
        <v>140</v>
      </c>
      <c r="B143" s="7" t="s">
        <v>1176</v>
      </c>
      <c r="C143" s="7" t="s">
        <v>66</v>
      </c>
      <c r="D143" s="8" t="s">
        <v>212</v>
      </c>
      <c r="E143" s="9" t="s">
        <v>76</v>
      </c>
      <c r="F143" s="7" t="s">
        <v>1177</v>
      </c>
      <c r="G143" s="7" t="s">
        <v>448</v>
      </c>
      <c r="H143" s="6">
        <v>2</v>
      </c>
      <c r="I143" s="6">
        <f t="shared" si="24"/>
        <v>10.96</v>
      </c>
      <c r="J143" s="6">
        <v>5</v>
      </c>
      <c r="K143" s="6"/>
      <c r="L143" s="6"/>
      <c r="M143" s="6"/>
      <c r="N143" s="6">
        <f t="shared" si="25"/>
        <v>17.96</v>
      </c>
      <c r="O143" s="6"/>
      <c r="P143" s="6"/>
      <c r="Q143" s="6"/>
      <c r="R143" s="11">
        <f t="shared" si="28"/>
        <v>17.96</v>
      </c>
      <c r="S143" s="12"/>
      <c r="T143" s="7"/>
      <c r="U143" s="14">
        <v>2.74</v>
      </c>
      <c r="V143" s="7" t="s">
        <v>354</v>
      </c>
      <c r="W143" s="7"/>
      <c r="X143" s="7"/>
      <c r="Y143" s="7"/>
      <c r="Z143" s="7"/>
      <c r="AA143" s="7"/>
    </row>
    <row r="144" ht="26.25" customHeight="1" spans="1:27">
      <c r="A144" s="6">
        <v>141</v>
      </c>
      <c r="B144" s="7" t="s">
        <v>1178</v>
      </c>
      <c r="C144" s="7" t="s">
        <v>66</v>
      </c>
      <c r="D144" s="8" t="s">
        <v>946</v>
      </c>
      <c r="E144" s="9" t="s">
        <v>68</v>
      </c>
      <c r="F144" s="7" t="s">
        <v>1179</v>
      </c>
      <c r="G144" s="7" t="s">
        <v>448</v>
      </c>
      <c r="H144" s="6">
        <v>3</v>
      </c>
      <c r="I144" s="6">
        <v>20</v>
      </c>
      <c r="J144" s="6">
        <v>5</v>
      </c>
      <c r="K144" s="6"/>
      <c r="L144" s="6">
        <v>5</v>
      </c>
      <c r="M144" s="6">
        <v>2</v>
      </c>
      <c r="N144" s="6">
        <f t="shared" si="25"/>
        <v>35</v>
      </c>
      <c r="O144" s="6"/>
      <c r="P144" s="6"/>
      <c r="Q144" s="6"/>
      <c r="R144" s="11">
        <f t="shared" ref="R144:R147" si="29">(N144+Q144)/70*50</f>
        <v>25</v>
      </c>
      <c r="S144" s="12"/>
      <c r="T144" s="7">
        <v>211</v>
      </c>
      <c r="U144" s="7">
        <v>87.48</v>
      </c>
      <c r="V144" s="7" t="s">
        <v>649</v>
      </c>
      <c r="W144" s="7"/>
      <c r="X144" s="16" t="s">
        <v>146</v>
      </c>
      <c r="Y144" s="7" t="s">
        <v>163</v>
      </c>
      <c r="Z144" s="7"/>
      <c r="AA144" s="7" t="s">
        <v>1180</v>
      </c>
    </row>
    <row r="145" ht="26.25" customHeight="1" spans="1:27">
      <c r="A145" s="6">
        <v>142</v>
      </c>
      <c r="B145" s="7" t="s">
        <v>1181</v>
      </c>
      <c r="C145" s="7" t="s">
        <v>66</v>
      </c>
      <c r="D145" s="8" t="s">
        <v>525</v>
      </c>
      <c r="E145" s="9" t="s">
        <v>76</v>
      </c>
      <c r="F145" s="7" t="s">
        <v>1182</v>
      </c>
      <c r="G145" s="7" t="s">
        <v>448</v>
      </c>
      <c r="H145" s="6">
        <v>2</v>
      </c>
      <c r="I145" s="6">
        <f t="shared" si="24"/>
        <v>13.08</v>
      </c>
      <c r="J145" s="6">
        <v>2</v>
      </c>
      <c r="K145" s="6"/>
      <c r="L145" s="6">
        <v>2</v>
      </c>
      <c r="M145" s="6"/>
      <c r="N145" s="6">
        <f t="shared" si="25"/>
        <v>19.08</v>
      </c>
      <c r="O145" s="6"/>
      <c r="P145" s="6"/>
      <c r="Q145" s="6"/>
      <c r="R145" s="11">
        <f t="shared" si="28"/>
        <v>19.08</v>
      </c>
      <c r="S145" s="12"/>
      <c r="T145" s="7"/>
      <c r="U145" s="7">
        <v>3.27</v>
      </c>
      <c r="V145" s="7" t="s">
        <v>280</v>
      </c>
      <c r="W145" s="7"/>
      <c r="X145" s="7" t="s">
        <v>925</v>
      </c>
      <c r="Y145" s="7"/>
      <c r="Z145" s="7"/>
      <c r="AA145" s="7"/>
    </row>
    <row r="146" ht="26.25" customHeight="1" spans="1:27">
      <c r="A146" s="6">
        <v>143</v>
      </c>
      <c r="B146" s="7" t="s">
        <v>1183</v>
      </c>
      <c r="C146" s="7" t="s">
        <v>66</v>
      </c>
      <c r="D146" s="8" t="s">
        <v>775</v>
      </c>
      <c r="E146" s="9" t="s">
        <v>68</v>
      </c>
      <c r="F146" s="7" t="s">
        <v>1184</v>
      </c>
      <c r="G146" s="7" t="s">
        <v>448</v>
      </c>
      <c r="H146" s="6">
        <v>3</v>
      </c>
      <c r="I146" s="6">
        <f t="shared" si="24"/>
        <v>13.2</v>
      </c>
      <c r="J146" s="6">
        <v>6</v>
      </c>
      <c r="K146" s="6">
        <v>2</v>
      </c>
      <c r="L146" s="6">
        <v>5</v>
      </c>
      <c r="M146" s="6">
        <v>4</v>
      </c>
      <c r="N146" s="6">
        <f t="shared" si="25"/>
        <v>33.2</v>
      </c>
      <c r="O146" s="6"/>
      <c r="P146" s="6"/>
      <c r="Q146" s="6"/>
      <c r="R146" s="11">
        <f t="shared" si="29"/>
        <v>23.7142857142857</v>
      </c>
      <c r="S146" s="12"/>
      <c r="T146" s="7">
        <v>211</v>
      </c>
      <c r="U146" s="7">
        <v>3.3</v>
      </c>
      <c r="V146" s="7" t="s">
        <v>555</v>
      </c>
      <c r="W146" s="7" t="s">
        <v>125</v>
      </c>
      <c r="X146" s="16" t="s">
        <v>146</v>
      </c>
      <c r="Y146" s="7" t="s">
        <v>970</v>
      </c>
      <c r="Z146" s="7"/>
      <c r="AA146" s="7" t="s">
        <v>1185</v>
      </c>
    </row>
    <row r="147" ht="26.25" customHeight="1" spans="1:27">
      <c r="A147" s="6">
        <v>144</v>
      </c>
      <c r="B147" s="7" t="s">
        <v>1186</v>
      </c>
      <c r="C147" s="7" t="s">
        <v>66</v>
      </c>
      <c r="D147" s="8" t="s">
        <v>318</v>
      </c>
      <c r="E147" s="9" t="s">
        <v>68</v>
      </c>
      <c r="F147" s="7" t="s">
        <v>776</v>
      </c>
      <c r="G147" s="7" t="s">
        <v>448</v>
      </c>
      <c r="H147" s="6">
        <v>3</v>
      </c>
      <c r="I147" s="6">
        <f t="shared" si="24"/>
        <v>14.88</v>
      </c>
      <c r="J147" s="6">
        <v>8</v>
      </c>
      <c r="K147" s="6">
        <v>2</v>
      </c>
      <c r="L147" s="6">
        <v>5</v>
      </c>
      <c r="M147" s="6">
        <v>4</v>
      </c>
      <c r="N147" s="6">
        <f t="shared" si="25"/>
        <v>36.88</v>
      </c>
      <c r="O147" s="6"/>
      <c r="P147" s="6"/>
      <c r="Q147" s="6"/>
      <c r="R147" s="11">
        <f t="shared" si="29"/>
        <v>26.3428571428571</v>
      </c>
      <c r="S147" s="12"/>
      <c r="T147" s="7">
        <v>211</v>
      </c>
      <c r="U147" s="7">
        <v>3.72</v>
      </c>
      <c r="V147" s="7" t="s">
        <v>874</v>
      </c>
      <c r="W147" s="7" t="s">
        <v>125</v>
      </c>
      <c r="X147" s="7" t="s">
        <v>1187</v>
      </c>
      <c r="Y147" s="7" t="s">
        <v>970</v>
      </c>
      <c r="Z147" s="7"/>
      <c r="AA147" s="18"/>
    </row>
    <row r="148" ht="26.25" customHeight="1" spans="1:27">
      <c r="A148" s="6">
        <v>145</v>
      </c>
      <c r="B148" s="7" t="s">
        <v>454</v>
      </c>
      <c r="C148" s="7" t="s">
        <v>436</v>
      </c>
      <c r="D148" s="8" t="s">
        <v>422</v>
      </c>
      <c r="E148" s="9" t="s">
        <v>76</v>
      </c>
      <c r="F148" s="7" t="s">
        <v>455</v>
      </c>
      <c r="G148" s="7" t="s">
        <v>448</v>
      </c>
      <c r="H148" s="6">
        <v>2</v>
      </c>
      <c r="I148" s="6">
        <f t="shared" si="24"/>
        <v>12.36</v>
      </c>
      <c r="J148" s="6">
        <v>2</v>
      </c>
      <c r="K148" s="6"/>
      <c r="L148" s="6"/>
      <c r="M148" s="6"/>
      <c r="N148" s="6">
        <f t="shared" si="25"/>
        <v>16.36</v>
      </c>
      <c r="O148" s="6"/>
      <c r="P148" s="6"/>
      <c r="Q148" s="6"/>
      <c r="R148" s="11">
        <f>N148+Q148</f>
        <v>16.36</v>
      </c>
      <c r="S148" s="12"/>
      <c r="T148" s="7"/>
      <c r="U148" s="7">
        <v>3.09</v>
      </c>
      <c r="V148" s="7" t="s">
        <v>231</v>
      </c>
      <c r="W148" s="7"/>
      <c r="X148" s="7"/>
      <c r="Y148" s="7"/>
      <c r="Z148" s="7"/>
      <c r="AA148" s="7"/>
    </row>
    <row r="149" ht="26.25" customHeight="1" spans="1:27">
      <c r="A149" s="6">
        <v>146</v>
      </c>
      <c r="B149" s="7" t="s">
        <v>1188</v>
      </c>
      <c r="C149" s="7" t="s">
        <v>436</v>
      </c>
      <c r="D149" s="8" t="s">
        <v>1189</v>
      </c>
      <c r="E149" s="9" t="s">
        <v>76</v>
      </c>
      <c r="F149" s="7" t="s">
        <v>428</v>
      </c>
      <c r="G149" s="7" t="s">
        <v>21</v>
      </c>
      <c r="H149" s="6">
        <v>3</v>
      </c>
      <c r="I149" s="6">
        <f t="shared" si="24"/>
        <v>9.72</v>
      </c>
      <c r="J149" s="6">
        <v>3</v>
      </c>
      <c r="K149" s="6"/>
      <c r="L149" s="6">
        <v>4</v>
      </c>
      <c r="M149" s="6"/>
      <c r="N149" s="6">
        <f t="shared" si="25"/>
        <v>19.72</v>
      </c>
      <c r="O149" s="6"/>
      <c r="P149" s="6"/>
      <c r="Q149" s="6"/>
      <c r="R149" s="11">
        <f>N149+Q149</f>
        <v>19.72</v>
      </c>
      <c r="S149" s="12"/>
      <c r="T149" s="7">
        <v>211</v>
      </c>
      <c r="U149" s="7">
        <v>2.43</v>
      </c>
      <c r="V149" s="7" t="s">
        <v>639</v>
      </c>
      <c r="W149" s="7"/>
      <c r="X149" s="16" t="s">
        <v>849</v>
      </c>
      <c r="Y149" s="7"/>
      <c r="Z149" s="7"/>
      <c r="AA149" s="7"/>
    </row>
    <row r="150" ht="26.25" customHeight="1" spans="1:27">
      <c r="A150" s="6">
        <v>147</v>
      </c>
      <c r="B150" s="7" t="s">
        <v>1190</v>
      </c>
      <c r="C150" s="7" t="s">
        <v>66</v>
      </c>
      <c r="D150" s="8" t="s">
        <v>111</v>
      </c>
      <c r="E150" s="9" t="s">
        <v>68</v>
      </c>
      <c r="F150" s="7" t="s">
        <v>1191</v>
      </c>
      <c r="G150" s="7" t="s">
        <v>486</v>
      </c>
      <c r="H150" s="6">
        <v>3</v>
      </c>
      <c r="I150" s="6">
        <f t="shared" si="24"/>
        <v>14.04</v>
      </c>
      <c r="J150" s="6">
        <v>7</v>
      </c>
      <c r="K150" s="6"/>
      <c r="L150" s="6">
        <v>2</v>
      </c>
      <c r="M150" s="6">
        <v>4</v>
      </c>
      <c r="N150" s="6">
        <f t="shared" si="25"/>
        <v>30.04</v>
      </c>
      <c r="O150" s="6"/>
      <c r="P150" s="6"/>
      <c r="Q150" s="6"/>
      <c r="R150" s="11">
        <f t="shared" ref="R150:R156" si="30">(N150+Q150)/70*50</f>
        <v>21.4571428571429</v>
      </c>
      <c r="S150" s="12"/>
      <c r="T150" s="7">
        <v>211</v>
      </c>
      <c r="U150" s="7">
        <v>3.51</v>
      </c>
      <c r="V150" s="7" t="s">
        <v>1192</v>
      </c>
      <c r="W150" s="7"/>
      <c r="X150" s="7" t="s">
        <v>1104</v>
      </c>
      <c r="Y150" s="7" t="s">
        <v>1193</v>
      </c>
      <c r="Z150" s="7"/>
      <c r="AA150" s="7" t="s">
        <v>1194</v>
      </c>
    </row>
    <row r="151" ht="26.25" customHeight="1" spans="1:27">
      <c r="A151" s="6">
        <v>148</v>
      </c>
      <c r="B151" s="7" t="s">
        <v>1195</v>
      </c>
      <c r="C151" s="7" t="s">
        <v>66</v>
      </c>
      <c r="D151" s="8" t="s">
        <v>149</v>
      </c>
      <c r="E151" s="9" t="s">
        <v>68</v>
      </c>
      <c r="F151" s="7" t="s">
        <v>704</v>
      </c>
      <c r="G151" s="7" t="s">
        <v>486</v>
      </c>
      <c r="H151" s="6">
        <v>2</v>
      </c>
      <c r="I151" s="6">
        <f t="shared" si="24"/>
        <v>13.96</v>
      </c>
      <c r="J151" s="6">
        <v>8</v>
      </c>
      <c r="K151" s="6">
        <v>2</v>
      </c>
      <c r="L151" s="6">
        <v>5</v>
      </c>
      <c r="M151" s="6">
        <v>5</v>
      </c>
      <c r="N151" s="6">
        <f t="shared" ref="N151:N158" si="31">SUM(H151:M151)</f>
        <v>35.96</v>
      </c>
      <c r="O151" s="6"/>
      <c r="P151" s="6"/>
      <c r="Q151" s="6"/>
      <c r="R151" s="11">
        <f t="shared" si="30"/>
        <v>25.6857142857143</v>
      </c>
      <c r="S151" s="12"/>
      <c r="T151" s="7"/>
      <c r="U151" s="15">
        <v>3.49</v>
      </c>
      <c r="V151" s="7" t="s">
        <v>1196</v>
      </c>
      <c r="W151" s="7" t="s">
        <v>488</v>
      </c>
      <c r="X151" s="7" t="s">
        <v>966</v>
      </c>
      <c r="Y151" s="7" t="s">
        <v>938</v>
      </c>
      <c r="Z151" s="7"/>
      <c r="AA151" s="7" t="s">
        <v>1197</v>
      </c>
    </row>
    <row r="152" ht="26.25" customHeight="1" spans="1:27">
      <c r="A152" s="6">
        <v>149</v>
      </c>
      <c r="B152" s="7" t="s">
        <v>1198</v>
      </c>
      <c r="C152" s="7" t="s">
        <v>436</v>
      </c>
      <c r="D152" s="8" t="s">
        <v>282</v>
      </c>
      <c r="E152" s="9" t="s">
        <v>68</v>
      </c>
      <c r="F152" s="7" t="s">
        <v>1199</v>
      </c>
      <c r="G152" s="7" t="s">
        <v>486</v>
      </c>
      <c r="H152" s="6">
        <v>2</v>
      </c>
      <c r="I152" s="6">
        <f t="shared" si="24"/>
        <v>13.96</v>
      </c>
      <c r="J152" s="6">
        <v>8</v>
      </c>
      <c r="K152" s="6">
        <v>2</v>
      </c>
      <c r="L152" s="6"/>
      <c r="M152" s="6"/>
      <c r="N152" s="6">
        <f t="shared" si="31"/>
        <v>25.96</v>
      </c>
      <c r="O152" s="6"/>
      <c r="P152" s="6"/>
      <c r="Q152" s="6"/>
      <c r="R152" s="11">
        <f t="shared" si="30"/>
        <v>18.5428571428571</v>
      </c>
      <c r="S152" s="12"/>
      <c r="T152" s="7"/>
      <c r="U152" s="15">
        <v>3.49</v>
      </c>
      <c r="V152" s="7" t="s">
        <v>1200</v>
      </c>
      <c r="W152" s="7" t="s">
        <v>125</v>
      </c>
      <c r="X152" s="7"/>
      <c r="Y152" s="7"/>
      <c r="Z152" s="7"/>
      <c r="AA152" s="18"/>
    </row>
    <row r="153" ht="26.25" customHeight="1" spans="1:27">
      <c r="A153" s="6">
        <v>150</v>
      </c>
      <c r="B153" s="7" t="s">
        <v>1201</v>
      </c>
      <c r="C153" s="7" t="s">
        <v>66</v>
      </c>
      <c r="D153" s="8" t="s">
        <v>234</v>
      </c>
      <c r="E153" s="9" t="s">
        <v>68</v>
      </c>
      <c r="F153" s="7" t="s">
        <v>1202</v>
      </c>
      <c r="G153" s="7" t="s">
        <v>705</v>
      </c>
      <c r="H153" s="6">
        <v>2</v>
      </c>
      <c r="I153" s="6">
        <f t="shared" si="24"/>
        <v>13.96</v>
      </c>
      <c r="J153" s="6">
        <v>7</v>
      </c>
      <c r="K153" s="6"/>
      <c r="L153" s="6">
        <v>2</v>
      </c>
      <c r="M153" s="6">
        <v>2</v>
      </c>
      <c r="N153" s="6">
        <f t="shared" si="31"/>
        <v>26.96</v>
      </c>
      <c r="O153" s="6"/>
      <c r="P153" s="6"/>
      <c r="Q153" s="6"/>
      <c r="R153" s="11">
        <f t="shared" si="30"/>
        <v>19.2571428571429</v>
      </c>
      <c r="S153" s="12"/>
      <c r="T153" s="7"/>
      <c r="U153" s="15">
        <v>3.49</v>
      </c>
      <c r="V153" s="7" t="s">
        <v>842</v>
      </c>
      <c r="W153" s="7"/>
      <c r="X153" s="7" t="s">
        <v>937</v>
      </c>
      <c r="Y153" s="7" t="s">
        <v>163</v>
      </c>
      <c r="Z153" s="7"/>
      <c r="AA153" s="7" t="s">
        <v>1203</v>
      </c>
    </row>
    <row r="154" ht="26.25" customHeight="1" spans="1:27">
      <c r="A154" s="6">
        <v>151</v>
      </c>
      <c r="B154" s="7" t="s">
        <v>1204</v>
      </c>
      <c r="C154" s="7" t="s">
        <v>66</v>
      </c>
      <c r="D154" s="8" t="s">
        <v>509</v>
      </c>
      <c r="E154" s="9" t="s">
        <v>68</v>
      </c>
      <c r="F154" s="7" t="s">
        <v>1199</v>
      </c>
      <c r="G154" s="7" t="s">
        <v>705</v>
      </c>
      <c r="H154" s="6">
        <v>2</v>
      </c>
      <c r="I154" s="6">
        <f t="shared" si="24"/>
        <v>13.96</v>
      </c>
      <c r="J154" s="25">
        <v>7</v>
      </c>
      <c r="K154" s="6"/>
      <c r="L154" s="6"/>
      <c r="M154" s="6"/>
      <c r="N154" s="6">
        <f t="shared" si="31"/>
        <v>22.96</v>
      </c>
      <c r="O154" s="6"/>
      <c r="P154" s="6"/>
      <c r="Q154" s="6"/>
      <c r="R154" s="11">
        <f t="shared" si="30"/>
        <v>16.4</v>
      </c>
      <c r="S154" s="12"/>
      <c r="T154" s="7"/>
      <c r="U154" s="15">
        <v>3.49</v>
      </c>
      <c r="V154" s="7" t="s">
        <v>1205</v>
      </c>
      <c r="W154" s="7"/>
      <c r="X154" s="7"/>
      <c r="Y154" s="7"/>
      <c r="Z154" s="7"/>
      <c r="AA154" s="7" t="s">
        <v>1206</v>
      </c>
    </row>
    <row r="155" ht="26.25" customHeight="1" spans="1:27">
      <c r="A155" s="6">
        <v>152</v>
      </c>
      <c r="B155" s="7" t="s">
        <v>1207</v>
      </c>
      <c r="C155" s="7" t="s">
        <v>66</v>
      </c>
      <c r="D155" s="8" t="s">
        <v>318</v>
      </c>
      <c r="E155" s="9" t="s">
        <v>68</v>
      </c>
      <c r="F155" s="7" t="s">
        <v>753</v>
      </c>
      <c r="G155" s="7" t="s">
        <v>705</v>
      </c>
      <c r="H155" s="6">
        <v>2</v>
      </c>
      <c r="I155" s="6">
        <f t="shared" si="24"/>
        <v>13.96</v>
      </c>
      <c r="J155" s="6">
        <v>7</v>
      </c>
      <c r="K155" s="6"/>
      <c r="L155" s="6"/>
      <c r="M155" s="6"/>
      <c r="N155" s="6">
        <f t="shared" si="31"/>
        <v>22.96</v>
      </c>
      <c r="O155" s="6"/>
      <c r="P155" s="6"/>
      <c r="Q155" s="6"/>
      <c r="R155" s="11">
        <f t="shared" si="30"/>
        <v>16.4</v>
      </c>
      <c r="S155" s="12"/>
      <c r="T155" s="7"/>
      <c r="U155" s="15">
        <v>3.49</v>
      </c>
      <c r="V155" s="7" t="s">
        <v>1112</v>
      </c>
      <c r="W155" s="7"/>
      <c r="X155" s="7"/>
      <c r="Y155" s="7"/>
      <c r="Z155" s="7"/>
      <c r="AA155" s="18"/>
    </row>
    <row r="156" ht="26.25" customHeight="1" spans="1:27">
      <c r="A156" s="6">
        <v>153</v>
      </c>
      <c r="B156" s="7" t="s">
        <v>1208</v>
      </c>
      <c r="C156" s="7" t="s">
        <v>66</v>
      </c>
      <c r="D156" s="8" t="s">
        <v>841</v>
      </c>
      <c r="E156" s="9" t="s">
        <v>68</v>
      </c>
      <c r="F156" s="7" t="s">
        <v>1209</v>
      </c>
      <c r="G156" s="7" t="s">
        <v>705</v>
      </c>
      <c r="H156" s="6">
        <v>2</v>
      </c>
      <c r="I156" s="6">
        <f t="shared" si="24"/>
        <v>13.96</v>
      </c>
      <c r="J156" s="6">
        <v>5</v>
      </c>
      <c r="K156" s="6"/>
      <c r="L156" s="6"/>
      <c r="M156" s="6"/>
      <c r="N156" s="6">
        <f t="shared" si="31"/>
        <v>20.96</v>
      </c>
      <c r="O156" s="6"/>
      <c r="P156" s="6"/>
      <c r="Q156" s="6"/>
      <c r="R156" s="11">
        <f t="shared" si="30"/>
        <v>14.9714285714286</v>
      </c>
      <c r="S156" s="12"/>
      <c r="T156" s="7"/>
      <c r="U156" s="15">
        <v>3.49</v>
      </c>
      <c r="V156" s="7" t="s">
        <v>749</v>
      </c>
      <c r="W156" s="7"/>
      <c r="X156" s="7"/>
      <c r="Y156" s="7"/>
      <c r="Z156" s="7"/>
      <c r="AA156" s="7" t="s">
        <v>1210</v>
      </c>
    </row>
    <row r="157" ht="26.25" customHeight="1" spans="1:27">
      <c r="A157" s="6">
        <v>154</v>
      </c>
      <c r="B157" s="7" t="s">
        <v>1211</v>
      </c>
      <c r="C157" s="7" t="s">
        <v>66</v>
      </c>
      <c r="D157" s="8" t="s">
        <v>597</v>
      </c>
      <c r="E157" s="9" t="s">
        <v>76</v>
      </c>
      <c r="F157" s="7" t="s">
        <v>77</v>
      </c>
      <c r="G157" s="7" t="s">
        <v>883</v>
      </c>
      <c r="H157" s="6">
        <v>2</v>
      </c>
      <c r="I157" s="6">
        <f t="shared" si="24"/>
        <v>11.6</v>
      </c>
      <c r="J157" s="6">
        <v>2</v>
      </c>
      <c r="K157" s="6"/>
      <c r="L157" s="6"/>
      <c r="M157" s="6">
        <v>2</v>
      </c>
      <c r="N157" s="6">
        <f t="shared" si="31"/>
        <v>17.6</v>
      </c>
      <c r="O157" s="6"/>
      <c r="P157" s="6"/>
      <c r="Q157" s="6"/>
      <c r="R157" s="11">
        <f t="shared" ref="R157:R165" si="32">N157+Q157</f>
        <v>17.6</v>
      </c>
      <c r="S157" s="12"/>
      <c r="T157" s="12" t="s">
        <v>516</v>
      </c>
      <c r="U157" s="7">
        <v>2.9</v>
      </c>
      <c r="V157" s="7" t="s">
        <v>92</v>
      </c>
      <c r="W157" s="7"/>
      <c r="X157" s="7"/>
      <c r="Y157" s="7" t="s">
        <v>163</v>
      </c>
      <c r="Z157" s="7"/>
      <c r="AA157" s="7"/>
    </row>
    <row r="158" ht="26.25" customHeight="1" spans="1:27">
      <c r="A158" s="6">
        <v>155</v>
      </c>
      <c r="B158" s="7" t="s">
        <v>1212</v>
      </c>
      <c r="C158" s="7" t="s">
        <v>66</v>
      </c>
      <c r="D158" s="8" t="s">
        <v>249</v>
      </c>
      <c r="E158" s="9" t="s">
        <v>76</v>
      </c>
      <c r="F158" s="7" t="s">
        <v>98</v>
      </c>
      <c r="G158" s="7" t="s">
        <v>883</v>
      </c>
      <c r="H158" s="6">
        <v>2</v>
      </c>
      <c r="I158" s="6">
        <f t="shared" si="24"/>
        <v>14.72</v>
      </c>
      <c r="J158" s="6">
        <v>4</v>
      </c>
      <c r="K158" s="6"/>
      <c r="L158" s="6">
        <v>5</v>
      </c>
      <c r="M158" s="6">
        <v>5</v>
      </c>
      <c r="N158" s="6">
        <f t="shared" si="31"/>
        <v>30.72</v>
      </c>
      <c r="O158" s="6"/>
      <c r="P158" s="6"/>
      <c r="Q158" s="6"/>
      <c r="R158" s="11">
        <f t="shared" si="32"/>
        <v>30.72</v>
      </c>
      <c r="S158" s="12"/>
      <c r="T158" s="7"/>
      <c r="U158" s="7">
        <v>3.68</v>
      </c>
      <c r="V158" s="7" t="s">
        <v>1213</v>
      </c>
      <c r="W158" s="7"/>
      <c r="X158" s="16" t="s">
        <v>146</v>
      </c>
      <c r="Y158" s="16" t="s">
        <v>222</v>
      </c>
      <c r="Z158" s="7"/>
      <c r="AA158" s="7"/>
    </row>
    <row r="159" ht="26.25" customHeight="1" spans="1:27">
      <c r="A159" s="6">
        <v>156</v>
      </c>
      <c r="B159" s="7" t="s">
        <v>1214</v>
      </c>
      <c r="C159" s="7" t="s">
        <v>66</v>
      </c>
      <c r="D159" s="8" t="s">
        <v>597</v>
      </c>
      <c r="E159" s="9" t="s">
        <v>76</v>
      </c>
      <c r="F159" s="7" t="s">
        <v>653</v>
      </c>
      <c r="G159" s="7" t="s">
        <v>883</v>
      </c>
      <c r="H159" s="6">
        <v>2</v>
      </c>
      <c r="I159" s="6">
        <f t="shared" si="24"/>
        <v>10.96</v>
      </c>
      <c r="J159" s="6">
        <v>2</v>
      </c>
      <c r="K159" s="6"/>
      <c r="L159" s="6"/>
      <c r="M159" s="6"/>
      <c r="N159" s="6">
        <f t="shared" ref="N159:N166" si="33">SUM(H159:M159)</f>
        <v>14.96</v>
      </c>
      <c r="O159" s="6"/>
      <c r="P159" s="6"/>
      <c r="Q159" s="6"/>
      <c r="R159" s="11">
        <f t="shared" si="32"/>
        <v>14.96</v>
      </c>
      <c r="S159" s="12"/>
      <c r="T159" s="7"/>
      <c r="U159" s="14">
        <v>2.74</v>
      </c>
      <c r="V159" s="7" t="s">
        <v>186</v>
      </c>
      <c r="W159" s="7"/>
      <c r="X159" s="7"/>
      <c r="Y159" s="7"/>
      <c r="Z159" s="7"/>
      <c r="AA159" s="7"/>
    </row>
    <row r="160" ht="26.25" customHeight="1" spans="1:27">
      <c r="A160" s="6">
        <v>157</v>
      </c>
      <c r="B160" s="7" t="s">
        <v>1215</v>
      </c>
      <c r="C160" s="7" t="s">
        <v>66</v>
      </c>
      <c r="D160" s="8" t="s">
        <v>284</v>
      </c>
      <c r="E160" s="9" t="s">
        <v>76</v>
      </c>
      <c r="F160" s="7" t="s">
        <v>1216</v>
      </c>
      <c r="G160" s="7" t="s">
        <v>883</v>
      </c>
      <c r="H160" s="6">
        <v>2</v>
      </c>
      <c r="I160" s="6">
        <f t="shared" si="24"/>
        <v>10.96</v>
      </c>
      <c r="J160" s="6">
        <v>2</v>
      </c>
      <c r="K160" s="6"/>
      <c r="L160" s="6"/>
      <c r="M160" s="6"/>
      <c r="N160" s="6">
        <f t="shared" si="33"/>
        <v>14.96</v>
      </c>
      <c r="O160" s="6"/>
      <c r="P160" s="6"/>
      <c r="Q160" s="6"/>
      <c r="R160" s="11">
        <f t="shared" si="32"/>
        <v>14.96</v>
      </c>
      <c r="S160" s="12"/>
      <c r="T160" s="7"/>
      <c r="U160" s="14">
        <v>2.74</v>
      </c>
      <c r="V160" s="7" t="s">
        <v>225</v>
      </c>
      <c r="W160" s="7"/>
      <c r="X160" s="7"/>
      <c r="Y160" s="7"/>
      <c r="Z160" s="7"/>
      <c r="AA160" s="7"/>
    </row>
    <row r="161" ht="26.25" customHeight="1" spans="1:27">
      <c r="A161" s="6">
        <v>158</v>
      </c>
      <c r="B161" s="7" t="s">
        <v>1217</v>
      </c>
      <c r="C161" s="7" t="s">
        <v>66</v>
      </c>
      <c r="D161" s="8" t="s">
        <v>918</v>
      </c>
      <c r="E161" s="9" t="s">
        <v>76</v>
      </c>
      <c r="F161" s="7" t="s">
        <v>550</v>
      </c>
      <c r="G161" s="7" t="s">
        <v>1218</v>
      </c>
      <c r="H161" s="6">
        <v>2</v>
      </c>
      <c r="I161" s="6">
        <f t="shared" si="24"/>
        <v>12.6</v>
      </c>
      <c r="J161" s="6">
        <v>2</v>
      </c>
      <c r="K161" s="6"/>
      <c r="L161" s="6">
        <v>5</v>
      </c>
      <c r="M161" s="6">
        <v>4</v>
      </c>
      <c r="N161" s="6">
        <f t="shared" si="33"/>
        <v>25.6</v>
      </c>
      <c r="O161" s="6"/>
      <c r="P161" s="6"/>
      <c r="Q161" s="6"/>
      <c r="R161" s="11">
        <f t="shared" si="32"/>
        <v>25.6</v>
      </c>
      <c r="S161" s="12"/>
      <c r="T161" s="7"/>
      <c r="U161" s="7">
        <v>3.15</v>
      </c>
      <c r="V161" s="7" t="s">
        <v>217</v>
      </c>
      <c r="W161" s="7"/>
      <c r="X161" s="16" t="s">
        <v>146</v>
      </c>
      <c r="Y161" s="7" t="s">
        <v>970</v>
      </c>
      <c r="Z161" s="7"/>
      <c r="AA161" s="7"/>
    </row>
    <row r="162" ht="26.25" customHeight="1" spans="1:27">
      <c r="A162" s="6">
        <v>159</v>
      </c>
      <c r="B162" s="7" t="s">
        <v>1219</v>
      </c>
      <c r="C162" s="7" t="s">
        <v>66</v>
      </c>
      <c r="D162" s="8" t="s">
        <v>284</v>
      </c>
      <c r="E162" s="9" t="s">
        <v>76</v>
      </c>
      <c r="F162" s="7" t="s">
        <v>550</v>
      </c>
      <c r="G162" s="7" t="s">
        <v>1218</v>
      </c>
      <c r="H162" s="6">
        <v>2</v>
      </c>
      <c r="I162" s="6">
        <f t="shared" si="24"/>
        <v>8.2</v>
      </c>
      <c r="J162" s="6">
        <v>2</v>
      </c>
      <c r="K162" s="6"/>
      <c r="L162" s="6"/>
      <c r="M162" s="6"/>
      <c r="N162" s="6">
        <f t="shared" si="33"/>
        <v>12.2</v>
      </c>
      <c r="O162" s="6"/>
      <c r="P162" s="6"/>
      <c r="Q162" s="6"/>
      <c r="R162" s="11">
        <f t="shared" si="32"/>
        <v>12.2</v>
      </c>
      <c r="S162" s="12"/>
      <c r="T162" s="7"/>
      <c r="U162" s="7">
        <v>2.05</v>
      </c>
      <c r="V162" s="7" t="s">
        <v>131</v>
      </c>
      <c r="W162" s="7"/>
      <c r="X162" s="7"/>
      <c r="Y162" s="7"/>
      <c r="Z162" s="7"/>
      <c r="AA162" s="7"/>
    </row>
    <row r="163" ht="26.25" customHeight="1" spans="1:27">
      <c r="A163" s="6">
        <v>160</v>
      </c>
      <c r="B163" s="7" t="s">
        <v>1220</v>
      </c>
      <c r="C163" s="7" t="s">
        <v>66</v>
      </c>
      <c r="D163" s="8" t="s">
        <v>88</v>
      </c>
      <c r="E163" s="9" t="s">
        <v>76</v>
      </c>
      <c r="F163" s="7" t="s">
        <v>77</v>
      </c>
      <c r="G163" s="7" t="s">
        <v>1218</v>
      </c>
      <c r="H163" s="6">
        <v>2</v>
      </c>
      <c r="I163" s="6">
        <f t="shared" si="24"/>
        <v>9.28</v>
      </c>
      <c r="J163" s="6">
        <v>3</v>
      </c>
      <c r="K163" s="6">
        <v>2</v>
      </c>
      <c r="L163" s="6">
        <v>2</v>
      </c>
      <c r="M163" s="6"/>
      <c r="N163" s="6">
        <f t="shared" si="33"/>
        <v>18.28</v>
      </c>
      <c r="O163" s="6"/>
      <c r="P163" s="6"/>
      <c r="Q163" s="6"/>
      <c r="R163" s="11">
        <f t="shared" si="32"/>
        <v>18.28</v>
      </c>
      <c r="S163" s="12"/>
      <c r="T163" s="12" t="s">
        <v>516</v>
      </c>
      <c r="U163" s="7">
        <v>2.32</v>
      </c>
      <c r="V163" s="7" t="s">
        <v>923</v>
      </c>
      <c r="W163" s="7" t="s">
        <v>125</v>
      </c>
      <c r="X163" s="7" t="s">
        <v>937</v>
      </c>
      <c r="Y163" s="7"/>
      <c r="Z163" s="7"/>
      <c r="AA163" s="7"/>
    </row>
    <row r="164" ht="26.25" customHeight="1" spans="1:27">
      <c r="A164" s="6">
        <v>161</v>
      </c>
      <c r="B164" s="7" t="s">
        <v>1221</v>
      </c>
      <c r="C164" s="7" t="s">
        <v>66</v>
      </c>
      <c r="D164" s="8" t="s">
        <v>91</v>
      </c>
      <c r="E164" s="9" t="s">
        <v>76</v>
      </c>
      <c r="F164" s="7" t="s">
        <v>425</v>
      </c>
      <c r="G164" s="7" t="s">
        <v>1218</v>
      </c>
      <c r="H164" s="6">
        <v>2</v>
      </c>
      <c r="I164" s="6">
        <f t="shared" si="24"/>
        <v>8.56</v>
      </c>
      <c r="J164" s="6">
        <v>2</v>
      </c>
      <c r="K164" s="6"/>
      <c r="L164" s="6"/>
      <c r="M164" s="6"/>
      <c r="N164" s="6">
        <f t="shared" si="33"/>
        <v>12.56</v>
      </c>
      <c r="O164" s="6"/>
      <c r="P164" s="6"/>
      <c r="Q164" s="6"/>
      <c r="R164" s="11">
        <f t="shared" si="32"/>
        <v>12.56</v>
      </c>
      <c r="S164" s="12"/>
      <c r="T164" s="12" t="s">
        <v>516</v>
      </c>
      <c r="U164" s="7">
        <v>2.14</v>
      </c>
      <c r="V164" s="7" t="s">
        <v>884</v>
      </c>
      <c r="W164" s="7"/>
      <c r="X164" s="7"/>
      <c r="Y164" s="7"/>
      <c r="Z164" s="7"/>
      <c r="AA164" s="7"/>
    </row>
    <row r="165" ht="26.25" customHeight="1" spans="1:27">
      <c r="A165" s="6">
        <v>162</v>
      </c>
      <c r="B165" s="7" t="s">
        <v>1222</v>
      </c>
      <c r="C165" s="7" t="s">
        <v>66</v>
      </c>
      <c r="D165" s="8" t="s">
        <v>1067</v>
      </c>
      <c r="E165" s="9" t="s">
        <v>76</v>
      </c>
      <c r="F165" s="7" t="s">
        <v>81</v>
      </c>
      <c r="G165" s="7" t="s">
        <v>1218</v>
      </c>
      <c r="H165" s="6">
        <v>2</v>
      </c>
      <c r="I165" s="6">
        <f>U165*4/2</f>
        <v>7.7</v>
      </c>
      <c r="J165" s="6">
        <v>2</v>
      </c>
      <c r="K165" s="6"/>
      <c r="L165" s="6"/>
      <c r="M165" s="6"/>
      <c r="N165" s="6">
        <f t="shared" si="33"/>
        <v>11.7</v>
      </c>
      <c r="O165" s="6"/>
      <c r="P165" s="6"/>
      <c r="Q165" s="6"/>
      <c r="R165" s="11">
        <f t="shared" si="32"/>
        <v>11.7</v>
      </c>
      <c r="S165" s="12"/>
      <c r="T165" s="12" t="s">
        <v>516</v>
      </c>
      <c r="U165" s="7">
        <v>3.85</v>
      </c>
      <c r="V165" s="7" t="s">
        <v>670</v>
      </c>
      <c r="W165" s="7"/>
      <c r="X165" s="7"/>
      <c r="Y165" s="7"/>
      <c r="Z165" s="7"/>
      <c r="AA165" s="7"/>
    </row>
    <row r="166" ht="26.25" customHeight="1" spans="1:27">
      <c r="A166" s="6">
        <v>163</v>
      </c>
      <c r="B166" s="7" t="s">
        <v>1223</v>
      </c>
      <c r="C166" s="7" t="s">
        <v>66</v>
      </c>
      <c r="D166" s="8" t="s">
        <v>781</v>
      </c>
      <c r="E166" s="9" t="s">
        <v>68</v>
      </c>
      <c r="F166" s="7" t="s">
        <v>85</v>
      </c>
      <c r="G166" s="7" t="s">
        <v>1224</v>
      </c>
      <c r="H166" s="6">
        <v>2</v>
      </c>
      <c r="I166" s="6">
        <f>U166*4</f>
        <v>13.96</v>
      </c>
      <c r="J166" s="6">
        <v>5</v>
      </c>
      <c r="K166" s="6"/>
      <c r="L166" s="6">
        <v>5</v>
      </c>
      <c r="M166" s="6">
        <v>5</v>
      </c>
      <c r="N166" s="6">
        <f t="shared" si="33"/>
        <v>30.96</v>
      </c>
      <c r="O166" s="6"/>
      <c r="P166" s="6"/>
      <c r="Q166" s="6"/>
      <c r="R166" s="11">
        <f>(N166+Q166)/70*50</f>
        <v>22.1142857142857</v>
      </c>
      <c r="S166" s="12"/>
      <c r="T166" s="12" t="s">
        <v>516</v>
      </c>
      <c r="U166" s="15">
        <v>3.49</v>
      </c>
      <c r="V166" s="7" t="s">
        <v>71</v>
      </c>
      <c r="W166" s="7"/>
      <c r="X166" s="16" t="s">
        <v>997</v>
      </c>
      <c r="Y166" s="7" t="s">
        <v>938</v>
      </c>
      <c r="Z166" s="7"/>
      <c r="AA166" s="7" t="s">
        <v>1225</v>
      </c>
    </row>
    <row r="167" ht="27.75" customHeight="1" spans="1:19">
      <c r="A167" s="32" t="s">
        <v>912</v>
      </c>
      <c r="B167" s="32"/>
      <c r="C167" s="32"/>
      <c r="D167" s="32"/>
      <c r="E167" s="32"/>
      <c r="F167" s="32"/>
      <c r="G167" s="32"/>
      <c r="H167" s="32"/>
      <c r="I167" s="32"/>
      <c r="J167" s="32"/>
      <c r="K167" s="32"/>
      <c r="L167" s="32"/>
      <c r="M167" s="32"/>
      <c r="N167" s="32"/>
      <c r="O167" s="32"/>
      <c r="P167" s="32"/>
      <c r="Q167" s="32"/>
      <c r="R167" s="32"/>
      <c r="S167" s="32"/>
    </row>
    <row r="168" ht="37.5" customHeight="1" spans="1:1">
      <c r="A168" s="33" t="s">
        <v>506</v>
      </c>
    </row>
  </sheetData>
  <autoFilter ref="A1:AA168">
    <extLst/>
  </autoFilter>
  <mergeCells count="8">
    <mergeCell ref="A1:S1"/>
    <mergeCell ref="B2:G2"/>
    <mergeCell ref="H2:N2"/>
    <mergeCell ref="O2:Q2"/>
    <mergeCell ref="A167:S167"/>
    <mergeCell ref="A2:A3"/>
    <mergeCell ref="R2:R3"/>
    <mergeCell ref="S2:S3"/>
  </mergeCells>
  <conditionalFormatting sqref="B82:B101">
    <cfRule type="expression" dxfId="0" priority="7" stopIfTrue="1">
      <formula>AND(COUNTIF($B$4:$B$8,B82)&gt;1,NOT(ISBLANK(B82)))</formula>
    </cfRule>
  </conditionalFormatting>
  <conditionalFormatting sqref="B107:B118">
    <cfRule type="expression" dxfId="0" priority="6" stopIfTrue="1">
      <formula>AND(COUNTIF($B$4:$B$8,B107)&gt;1,NOT(ISBLANK(B107)))</formula>
    </cfRule>
  </conditionalFormatting>
  <conditionalFormatting sqref="B119:B130">
    <cfRule type="expression" dxfId="0" priority="5" stopIfTrue="1">
      <formula>AND(COUNTIF($B$4:$B$8,B119)&gt;1,NOT(ISBLANK(B119)))</formula>
    </cfRule>
  </conditionalFormatting>
  <conditionalFormatting sqref="B134:B141">
    <cfRule type="expression" dxfId="0" priority="1" stopIfTrue="1">
      <formula>AND(COUNTIF($B$4:$B$8,B134)&gt;1,NOT(ISBLANK(B134)))</formula>
    </cfRule>
  </conditionalFormatting>
  <conditionalFormatting sqref="B142:B150">
    <cfRule type="expression" dxfId="0" priority="2" stopIfTrue="1">
      <formula>AND(COUNTIF($B$4:$B$8,B142)&gt;1,NOT(ISBLANK(B142)))</formula>
    </cfRule>
  </conditionalFormatting>
  <conditionalFormatting sqref="B4:B106 B131:B132 B159:B166">
    <cfRule type="expression" dxfId="0" priority="4" stopIfTrue="1">
      <formula>AND(COUNTIF($B$4:$B$8,B4)&gt;1,NOT(ISBLANK(B4)))</formula>
    </cfRule>
  </conditionalFormatting>
  <conditionalFormatting sqref="B133 B151:B158">
    <cfRule type="expression" dxfId="0" priority="3" stopIfTrue="1">
      <formula>AND(COUNTIF($B$4:$B$8,B133)&gt;1,NOT(ISBLANK(B133)))</formula>
    </cfRule>
  </conditionalFormatting>
  <printOptions horizontalCentered="1"/>
  <pageMargins left="0.590551181102362" right="0.393700787401575" top="0.393700787401575" bottom="0.393700787401575" header="0.511811023622047" footer="0.196850393700787"/>
  <pageSetup paperSize="9" scale="65" fitToHeight="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P730"/>
  <sheetViews>
    <sheetView workbookViewId="0">
      <pane xSplit="3" ySplit="1" topLeftCell="H26" activePane="bottomRight" state="frozen"/>
      <selection/>
      <selection pane="topRight"/>
      <selection pane="bottomLeft"/>
      <selection pane="bottomRight" activeCell="J138" sqref="J138"/>
    </sheetView>
  </sheetViews>
  <sheetFormatPr defaultColWidth="9" defaultRowHeight="14.25"/>
  <cols>
    <col min="1" max="1" width="4.4" style="3" customWidth="1"/>
    <col min="2" max="2" width="6.7" style="3" customWidth="1"/>
    <col min="3" max="3" width="5" style="3" customWidth="1"/>
    <col min="4" max="4" width="9.1" style="3" customWidth="1"/>
    <col min="5" max="6" width="4.6" style="3" customWidth="1"/>
    <col min="7" max="7" width="16.9" style="3" customWidth="1"/>
    <col min="8" max="8" width="18.5" style="3" customWidth="1"/>
    <col min="9" max="11" width="7.6" style="3" customWidth="1"/>
    <col min="12" max="12" width="9.4" style="3" customWidth="1"/>
    <col min="13" max="13" width="23.5" style="3" customWidth="1"/>
    <col min="14" max="14" width="12" style="3" customWidth="1"/>
    <col min="15" max="15" width="25.6" style="3" customWidth="1"/>
    <col min="16" max="16" width="30.2" style="3" customWidth="1"/>
  </cols>
  <sheetData>
    <row r="1" ht="24" spans="1:16">
      <c r="A1" s="5"/>
      <c r="B1" s="5" t="s">
        <v>42</v>
      </c>
      <c r="C1" s="5" t="s">
        <v>43</v>
      </c>
      <c r="D1" s="5" t="s">
        <v>44</v>
      </c>
      <c r="E1" s="5" t="s">
        <v>45</v>
      </c>
      <c r="F1" s="5" t="s">
        <v>45</v>
      </c>
      <c r="G1" s="5" t="s">
        <v>46</v>
      </c>
      <c r="H1" s="5" t="s">
        <v>47</v>
      </c>
      <c r="I1" s="5" t="s">
        <v>46</v>
      </c>
      <c r="J1" s="5" t="s">
        <v>58</v>
      </c>
      <c r="K1" s="5" t="s">
        <v>59</v>
      </c>
      <c r="L1" s="5" t="s">
        <v>60</v>
      </c>
      <c r="M1" s="5" t="s">
        <v>61</v>
      </c>
      <c r="N1" s="5" t="s">
        <v>62</v>
      </c>
      <c r="O1" s="5" t="s">
        <v>63</v>
      </c>
      <c r="P1" s="5" t="s">
        <v>64</v>
      </c>
    </row>
    <row r="2" spans="1:16">
      <c r="A2" s="6">
        <v>1</v>
      </c>
      <c r="B2" s="7" t="s">
        <v>914</v>
      </c>
      <c r="C2" s="7" t="s">
        <v>66</v>
      </c>
      <c r="D2" s="8" t="s">
        <v>915</v>
      </c>
      <c r="E2" s="9" t="s">
        <v>76</v>
      </c>
      <c r="F2" s="9" t="s">
        <v>76</v>
      </c>
      <c r="G2" s="7" t="s">
        <v>138</v>
      </c>
      <c r="H2" s="7" t="s">
        <v>70</v>
      </c>
      <c r="I2" s="12" t="s">
        <v>516</v>
      </c>
      <c r="J2" s="14">
        <v>2.74</v>
      </c>
      <c r="K2" s="7" t="s">
        <v>228</v>
      </c>
      <c r="L2" s="7"/>
      <c r="M2" s="7"/>
      <c r="N2" s="7"/>
      <c r="O2" s="7"/>
      <c r="P2" s="7"/>
    </row>
    <row r="3" spans="1:16">
      <c r="A3" s="6">
        <v>2</v>
      </c>
      <c r="B3" s="7" t="s">
        <v>916</v>
      </c>
      <c r="C3" s="7" t="s">
        <v>66</v>
      </c>
      <c r="D3" s="8" t="s">
        <v>212</v>
      </c>
      <c r="E3" s="9" t="s">
        <v>76</v>
      </c>
      <c r="F3" s="9" t="s">
        <v>76</v>
      </c>
      <c r="G3" s="7" t="s">
        <v>102</v>
      </c>
      <c r="H3" s="7" t="s">
        <v>70</v>
      </c>
      <c r="I3" s="12" t="s">
        <v>516</v>
      </c>
      <c r="J3" s="7">
        <v>2.1</v>
      </c>
      <c r="K3" s="7" t="s">
        <v>475</v>
      </c>
      <c r="L3" s="7"/>
      <c r="M3" s="7"/>
      <c r="N3" s="7"/>
      <c r="O3" s="7"/>
      <c r="P3" s="7"/>
    </row>
    <row r="4" spans="1:16">
      <c r="A4" s="6">
        <v>3</v>
      </c>
      <c r="B4" s="7" t="s">
        <v>917</v>
      </c>
      <c r="C4" s="7" t="s">
        <v>66</v>
      </c>
      <c r="D4" s="8" t="s">
        <v>918</v>
      </c>
      <c r="E4" s="9" t="s">
        <v>76</v>
      </c>
      <c r="F4" s="9" t="s">
        <v>76</v>
      </c>
      <c r="G4" s="7" t="s">
        <v>77</v>
      </c>
      <c r="H4" s="7" t="s">
        <v>70</v>
      </c>
      <c r="I4" s="12" t="s">
        <v>516</v>
      </c>
      <c r="J4" s="7">
        <v>2.32</v>
      </c>
      <c r="K4" s="7" t="s">
        <v>303</v>
      </c>
      <c r="L4" s="7"/>
      <c r="M4" s="7"/>
      <c r="N4" s="7"/>
      <c r="O4" s="7"/>
      <c r="P4" s="7"/>
    </row>
    <row r="5" spans="1:16">
      <c r="A5" s="6">
        <v>4</v>
      </c>
      <c r="B5" s="7" t="s">
        <v>919</v>
      </c>
      <c r="C5" s="7" t="s">
        <v>66</v>
      </c>
      <c r="D5" s="8" t="s">
        <v>282</v>
      </c>
      <c r="E5" s="9" t="s">
        <v>76</v>
      </c>
      <c r="F5" s="9" t="s">
        <v>76</v>
      </c>
      <c r="G5" s="7" t="s">
        <v>81</v>
      </c>
      <c r="H5" s="7" t="s">
        <v>70</v>
      </c>
      <c r="I5" s="12" t="s">
        <v>516</v>
      </c>
      <c r="J5" s="7">
        <v>5.05</v>
      </c>
      <c r="K5" s="7" t="s">
        <v>418</v>
      </c>
      <c r="L5" s="7"/>
      <c r="M5" s="7"/>
      <c r="N5" s="7"/>
      <c r="O5" s="7"/>
      <c r="P5" s="7"/>
    </row>
    <row r="6" spans="1:16">
      <c r="A6" s="6">
        <v>5</v>
      </c>
      <c r="B6" s="7" t="s">
        <v>920</v>
      </c>
      <c r="C6" s="7" t="s">
        <v>66</v>
      </c>
      <c r="D6" s="8" t="s">
        <v>153</v>
      </c>
      <c r="E6" s="9" t="s">
        <v>76</v>
      </c>
      <c r="F6" s="9" t="s">
        <v>76</v>
      </c>
      <c r="G6" s="7" t="s">
        <v>77</v>
      </c>
      <c r="H6" s="7" t="s">
        <v>70</v>
      </c>
      <c r="I6" s="12" t="s">
        <v>516</v>
      </c>
      <c r="J6" s="7">
        <v>2.58</v>
      </c>
      <c r="K6" s="7" t="s">
        <v>369</v>
      </c>
      <c r="L6" s="7"/>
      <c r="M6" s="7" t="s">
        <v>921</v>
      </c>
      <c r="N6" s="7"/>
      <c r="O6" s="7"/>
      <c r="P6" s="7"/>
    </row>
    <row r="7" spans="1:16">
      <c r="A7" s="6">
        <v>6</v>
      </c>
      <c r="B7" s="7" t="s">
        <v>922</v>
      </c>
      <c r="C7" s="7" t="s">
        <v>66</v>
      </c>
      <c r="D7" s="8" t="s">
        <v>284</v>
      </c>
      <c r="E7" s="9" t="s">
        <v>76</v>
      </c>
      <c r="F7" s="9" t="s">
        <v>76</v>
      </c>
      <c r="G7" s="7" t="s">
        <v>69</v>
      </c>
      <c r="H7" s="7" t="s">
        <v>70</v>
      </c>
      <c r="I7" s="12" t="s">
        <v>516</v>
      </c>
      <c r="J7" s="7">
        <v>2.51</v>
      </c>
      <c r="K7" s="7" t="s">
        <v>923</v>
      </c>
      <c r="L7" s="7"/>
      <c r="M7" s="7"/>
      <c r="N7" s="7"/>
      <c r="O7" s="7"/>
      <c r="P7" s="7"/>
    </row>
    <row r="8" spans="1:16">
      <c r="A8" s="6">
        <v>7</v>
      </c>
      <c r="B8" s="7" t="s">
        <v>924</v>
      </c>
      <c r="C8" s="7" t="s">
        <v>66</v>
      </c>
      <c r="D8" s="8" t="s">
        <v>97</v>
      </c>
      <c r="E8" s="9" t="s">
        <v>76</v>
      </c>
      <c r="F8" s="9" t="s">
        <v>76</v>
      </c>
      <c r="G8" s="7" t="s">
        <v>138</v>
      </c>
      <c r="H8" s="7" t="s">
        <v>70</v>
      </c>
      <c r="I8" s="12" t="s">
        <v>516</v>
      </c>
      <c r="J8" s="7">
        <v>2.03</v>
      </c>
      <c r="K8" s="7" t="s">
        <v>340</v>
      </c>
      <c r="L8" s="7"/>
      <c r="M8" s="7" t="s">
        <v>925</v>
      </c>
      <c r="N8" s="7"/>
      <c r="O8" s="7"/>
      <c r="P8" s="7"/>
    </row>
    <row r="9" spans="1:16">
      <c r="A9" s="6">
        <v>8</v>
      </c>
      <c r="B9" s="7" t="s">
        <v>926</v>
      </c>
      <c r="C9" s="7" t="s">
        <v>66</v>
      </c>
      <c r="D9" s="8" t="s">
        <v>227</v>
      </c>
      <c r="E9" s="9" t="s">
        <v>76</v>
      </c>
      <c r="F9" s="9" t="s">
        <v>76</v>
      </c>
      <c r="G9" s="7" t="s">
        <v>102</v>
      </c>
      <c r="H9" s="7" t="s">
        <v>70</v>
      </c>
      <c r="I9" s="12" t="s">
        <v>516</v>
      </c>
      <c r="J9" s="7">
        <v>2.5</v>
      </c>
      <c r="K9" s="7" t="s">
        <v>319</v>
      </c>
      <c r="L9" s="7"/>
      <c r="M9" s="7"/>
      <c r="N9" s="7"/>
      <c r="O9" s="7"/>
      <c r="P9" s="7"/>
    </row>
    <row r="10" spans="1:16">
      <c r="A10" s="6">
        <v>9</v>
      </c>
      <c r="B10" s="7" t="s">
        <v>927</v>
      </c>
      <c r="C10" s="7" t="s">
        <v>66</v>
      </c>
      <c r="D10" s="8" t="s">
        <v>91</v>
      </c>
      <c r="E10" s="9" t="s">
        <v>76</v>
      </c>
      <c r="F10" s="9" t="s">
        <v>76</v>
      </c>
      <c r="G10" s="7" t="s">
        <v>69</v>
      </c>
      <c r="H10" s="7" t="s">
        <v>70</v>
      </c>
      <c r="I10" s="12" t="s">
        <v>516</v>
      </c>
      <c r="J10" s="7">
        <v>2.68</v>
      </c>
      <c r="K10" s="7" t="s">
        <v>792</v>
      </c>
      <c r="L10" s="7"/>
      <c r="M10" s="7"/>
      <c r="N10" s="7"/>
      <c r="O10" s="7"/>
      <c r="P10" s="7"/>
    </row>
    <row r="11" spans="1:16">
      <c r="A11" s="6">
        <v>10</v>
      </c>
      <c r="B11" s="7" t="s">
        <v>928</v>
      </c>
      <c r="C11" s="7" t="s">
        <v>66</v>
      </c>
      <c r="D11" s="8" t="s">
        <v>75</v>
      </c>
      <c r="E11" s="9" t="s">
        <v>76</v>
      </c>
      <c r="F11" s="9" t="s">
        <v>76</v>
      </c>
      <c r="G11" s="7" t="s">
        <v>81</v>
      </c>
      <c r="H11" s="7" t="s">
        <v>70</v>
      </c>
      <c r="I11" s="12" t="s">
        <v>516</v>
      </c>
      <c r="J11" s="7">
        <v>4.7</v>
      </c>
      <c r="K11" s="7" t="s">
        <v>400</v>
      </c>
      <c r="L11" s="7"/>
      <c r="M11" s="7"/>
      <c r="N11" s="7"/>
      <c r="O11" s="7"/>
      <c r="P11" s="7"/>
    </row>
    <row r="12" spans="1:16">
      <c r="A12" s="6">
        <v>11</v>
      </c>
      <c r="B12" s="7" t="s">
        <v>929</v>
      </c>
      <c r="C12" s="7" t="s">
        <v>66</v>
      </c>
      <c r="D12" s="8" t="s">
        <v>930</v>
      </c>
      <c r="E12" s="9" t="s">
        <v>76</v>
      </c>
      <c r="F12" s="9" t="s">
        <v>76</v>
      </c>
      <c r="G12" s="7" t="s">
        <v>102</v>
      </c>
      <c r="H12" s="7" t="s">
        <v>70</v>
      </c>
      <c r="I12" s="12" t="s">
        <v>516</v>
      </c>
      <c r="J12" s="7">
        <v>3</v>
      </c>
      <c r="K12" s="7" t="s">
        <v>242</v>
      </c>
      <c r="L12" s="7"/>
      <c r="M12" s="7"/>
      <c r="N12" s="7"/>
      <c r="O12" s="7"/>
      <c r="P12" s="7"/>
    </row>
    <row r="13" spans="1:16">
      <c r="A13" s="6">
        <v>12</v>
      </c>
      <c r="B13" s="7" t="s">
        <v>931</v>
      </c>
      <c r="C13" s="7" t="s">
        <v>66</v>
      </c>
      <c r="D13" s="8" t="s">
        <v>230</v>
      </c>
      <c r="E13" s="9" t="s">
        <v>76</v>
      </c>
      <c r="F13" s="9" t="s">
        <v>76</v>
      </c>
      <c r="G13" s="7" t="s">
        <v>102</v>
      </c>
      <c r="H13" s="7" t="s">
        <v>70</v>
      </c>
      <c r="I13" s="12" t="s">
        <v>516</v>
      </c>
      <c r="J13" s="7">
        <v>1.77</v>
      </c>
      <c r="K13" s="7" t="s">
        <v>932</v>
      </c>
      <c r="L13" s="7"/>
      <c r="M13" s="7"/>
      <c r="N13" s="7"/>
      <c r="O13" s="7"/>
      <c r="P13" s="7"/>
    </row>
    <row r="14" spans="1:16">
      <c r="A14" s="6">
        <v>13</v>
      </c>
      <c r="B14" s="7" t="s">
        <v>933</v>
      </c>
      <c r="C14" s="7" t="s">
        <v>66</v>
      </c>
      <c r="D14" s="8" t="s">
        <v>219</v>
      </c>
      <c r="E14" s="9" t="s">
        <v>76</v>
      </c>
      <c r="F14" s="9" t="s">
        <v>76</v>
      </c>
      <c r="G14" s="7" t="s">
        <v>934</v>
      </c>
      <c r="H14" s="7" t="s">
        <v>70</v>
      </c>
      <c r="I14" s="7"/>
      <c r="J14" s="7">
        <v>3.2</v>
      </c>
      <c r="K14" s="7" t="s">
        <v>316</v>
      </c>
      <c r="L14" s="7"/>
      <c r="M14" s="7"/>
      <c r="N14" s="7"/>
      <c r="O14" s="7"/>
      <c r="P14" s="7"/>
    </row>
    <row r="15" spans="1:16">
      <c r="A15" s="6">
        <v>14</v>
      </c>
      <c r="B15" s="7" t="s">
        <v>935</v>
      </c>
      <c r="C15" s="7" t="s">
        <v>66</v>
      </c>
      <c r="D15" s="8" t="s">
        <v>101</v>
      </c>
      <c r="E15" s="9" t="s">
        <v>76</v>
      </c>
      <c r="F15" s="9" t="s">
        <v>76</v>
      </c>
      <c r="G15" s="7" t="s">
        <v>138</v>
      </c>
      <c r="H15" s="7" t="s">
        <v>70</v>
      </c>
      <c r="I15" s="12" t="s">
        <v>516</v>
      </c>
      <c r="J15" s="7">
        <v>74.48</v>
      </c>
      <c r="K15" s="7" t="s">
        <v>572</v>
      </c>
      <c r="L15" s="7"/>
      <c r="M15" s="7"/>
      <c r="N15" s="7"/>
      <c r="O15" s="7"/>
      <c r="P15" s="7"/>
    </row>
    <row r="16" spans="1:16">
      <c r="A16" s="6">
        <v>15</v>
      </c>
      <c r="B16" s="7" t="s">
        <v>936</v>
      </c>
      <c r="C16" s="7" t="s">
        <v>66</v>
      </c>
      <c r="D16" s="8" t="s">
        <v>930</v>
      </c>
      <c r="E16" s="9" t="s">
        <v>76</v>
      </c>
      <c r="F16" s="9" t="s">
        <v>76</v>
      </c>
      <c r="G16" s="7" t="s">
        <v>138</v>
      </c>
      <c r="H16" s="7" t="s">
        <v>70</v>
      </c>
      <c r="I16" s="12" t="s">
        <v>516</v>
      </c>
      <c r="J16" s="7">
        <v>74.05</v>
      </c>
      <c r="K16" s="7" t="s">
        <v>78</v>
      </c>
      <c r="L16" s="7"/>
      <c r="M16" s="7" t="s">
        <v>937</v>
      </c>
      <c r="N16" s="7" t="s">
        <v>938</v>
      </c>
      <c r="O16" s="7"/>
      <c r="P16" s="7"/>
    </row>
    <row r="17" spans="1:16">
      <c r="A17" s="6">
        <v>16</v>
      </c>
      <c r="B17" s="7" t="s">
        <v>939</v>
      </c>
      <c r="C17" s="7" t="s">
        <v>66</v>
      </c>
      <c r="D17" s="8" t="s">
        <v>930</v>
      </c>
      <c r="E17" s="9" t="s">
        <v>76</v>
      </c>
      <c r="F17" s="9" t="s">
        <v>76</v>
      </c>
      <c r="G17" s="7" t="s">
        <v>102</v>
      </c>
      <c r="H17" s="7" t="s">
        <v>70</v>
      </c>
      <c r="I17" s="12" t="s">
        <v>516</v>
      </c>
      <c r="J17" s="7">
        <v>2.05</v>
      </c>
      <c r="K17" s="7" t="s">
        <v>78</v>
      </c>
      <c r="L17" s="7"/>
      <c r="M17" s="7"/>
      <c r="N17" s="7"/>
      <c r="O17" s="7"/>
      <c r="P17" s="7"/>
    </row>
    <row r="18" spans="1:16">
      <c r="A18" s="6">
        <v>17</v>
      </c>
      <c r="B18" s="7" t="s">
        <v>940</v>
      </c>
      <c r="C18" s="7" t="s">
        <v>66</v>
      </c>
      <c r="D18" s="8" t="s">
        <v>565</v>
      </c>
      <c r="E18" s="9" t="s">
        <v>76</v>
      </c>
      <c r="F18" s="9" t="s">
        <v>76</v>
      </c>
      <c r="G18" s="7" t="s">
        <v>69</v>
      </c>
      <c r="H18" s="7" t="s">
        <v>70</v>
      </c>
      <c r="I18" s="12" t="s">
        <v>516</v>
      </c>
      <c r="J18" s="7">
        <v>2.87</v>
      </c>
      <c r="K18" s="7" t="s">
        <v>151</v>
      </c>
      <c r="L18" s="7"/>
      <c r="M18" s="7" t="s">
        <v>941</v>
      </c>
      <c r="N18" s="7"/>
      <c r="O18" s="7"/>
      <c r="P18" s="7"/>
    </row>
    <row r="19" spans="1:16">
      <c r="A19" s="6">
        <v>18</v>
      </c>
      <c r="B19" s="7" t="s">
        <v>524</v>
      </c>
      <c r="C19" s="7" t="s">
        <v>66</v>
      </c>
      <c r="D19" s="8" t="s">
        <v>525</v>
      </c>
      <c r="E19" s="9" t="s">
        <v>76</v>
      </c>
      <c r="F19" s="9" t="s">
        <v>76</v>
      </c>
      <c r="G19" s="7" t="s">
        <v>102</v>
      </c>
      <c r="H19" s="7" t="s">
        <v>70</v>
      </c>
      <c r="I19" s="12" t="s">
        <v>516</v>
      </c>
      <c r="J19" s="7">
        <v>2</v>
      </c>
      <c r="K19" s="7" t="s">
        <v>103</v>
      </c>
      <c r="L19" s="7"/>
      <c r="M19" s="7"/>
      <c r="N19" s="7"/>
      <c r="O19" s="7"/>
      <c r="P19" s="7"/>
    </row>
    <row r="20" spans="1:16">
      <c r="A20" s="6">
        <v>19</v>
      </c>
      <c r="B20" s="7" t="s">
        <v>942</v>
      </c>
      <c r="C20" s="7" t="s">
        <v>66</v>
      </c>
      <c r="D20" s="8" t="s">
        <v>422</v>
      </c>
      <c r="E20" s="9" t="s">
        <v>76</v>
      </c>
      <c r="F20" s="9" t="s">
        <v>76</v>
      </c>
      <c r="G20" s="7" t="s">
        <v>673</v>
      </c>
      <c r="H20" s="7" t="s">
        <v>70</v>
      </c>
      <c r="I20" s="7"/>
      <c r="J20" s="7">
        <v>3.6</v>
      </c>
      <c r="K20" s="7" t="s">
        <v>802</v>
      </c>
      <c r="L20" s="7"/>
      <c r="M20" s="7"/>
      <c r="N20" s="7"/>
      <c r="O20" s="7"/>
      <c r="P20" s="7"/>
    </row>
    <row r="21" spans="1:16">
      <c r="A21" s="6">
        <v>20</v>
      </c>
      <c r="B21" s="7" t="s">
        <v>943</v>
      </c>
      <c r="C21" s="7" t="s">
        <v>66</v>
      </c>
      <c r="D21" s="8" t="s">
        <v>944</v>
      </c>
      <c r="E21" s="9" t="s">
        <v>76</v>
      </c>
      <c r="F21" s="9" t="s">
        <v>76</v>
      </c>
      <c r="G21" s="7" t="s">
        <v>77</v>
      </c>
      <c r="H21" s="7" t="s">
        <v>70</v>
      </c>
      <c r="I21" s="12" t="s">
        <v>516</v>
      </c>
      <c r="J21" s="7">
        <v>2.45</v>
      </c>
      <c r="K21" s="7" t="s">
        <v>902</v>
      </c>
      <c r="L21" s="7"/>
      <c r="M21" s="7"/>
      <c r="N21" s="7"/>
      <c r="O21" s="7"/>
      <c r="P21" s="7"/>
    </row>
    <row r="22" spans="1:16">
      <c r="A22" s="6">
        <v>21</v>
      </c>
      <c r="B22" s="7" t="s">
        <v>945</v>
      </c>
      <c r="C22" s="7" t="s">
        <v>66</v>
      </c>
      <c r="D22" s="8" t="s">
        <v>946</v>
      </c>
      <c r="E22" s="9" t="s">
        <v>68</v>
      </c>
      <c r="F22" s="9" t="s">
        <v>68</v>
      </c>
      <c r="G22" s="7" t="s">
        <v>106</v>
      </c>
      <c r="H22" s="7" t="s">
        <v>114</v>
      </c>
      <c r="I22" s="7">
        <v>211</v>
      </c>
      <c r="J22" s="7">
        <v>2.98</v>
      </c>
      <c r="K22" s="7" t="s">
        <v>354</v>
      </c>
      <c r="L22" s="7"/>
      <c r="M22" s="7" t="s">
        <v>937</v>
      </c>
      <c r="N22" s="7" t="s">
        <v>163</v>
      </c>
      <c r="O22" s="7"/>
      <c r="P22" s="7" t="s">
        <v>947</v>
      </c>
    </row>
    <row r="23" spans="1:16">
      <c r="A23" s="6">
        <v>22</v>
      </c>
      <c r="B23" s="7" t="s">
        <v>948</v>
      </c>
      <c r="C23" s="7" t="s">
        <v>66</v>
      </c>
      <c r="D23" s="8" t="s">
        <v>75</v>
      </c>
      <c r="E23" s="9" t="s">
        <v>68</v>
      </c>
      <c r="F23" s="9" t="s">
        <v>68</v>
      </c>
      <c r="G23" s="7" t="s">
        <v>949</v>
      </c>
      <c r="H23" s="7" t="s">
        <v>130</v>
      </c>
      <c r="I23" s="7"/>
      <c r="J23" s="15">
        <v>3.49</v>
      </c>
      <c r="K23" s="7"/>
      <c r="L23" s="7"/>
      <c r="M23" s="16" t="s">
        <v>146</v>
      </c>
      <c r="N23" s="7" t="s">
        <v>163</v>
      </c>
      <c r="O23" s="7"/>
      <c r="P23" s="7" t="s">
        <v>950</v>
      </c>
    </row>
    <row r="24" spans="1:16">
      <c r="A24" s="6">
        <v>23</v>
      </c>
      <c r="B24" s="7" t="s">
        <v>951</v>
      </c>
      <c r="C24" s="7" t="s">
        <v>66</v>
      </c>
      <c r="D24" s="8" t="s">
        <v>166</v>
      </c>
      <c r="E24" s="9" t="s">
        <v>68</v>
      </c>
      <c r="F24" s="9" t="s">
        <v>68</v>
      </c>
      <c r="G24" s="7" t="s">
        <v>949</v>
      </c>
      <c r="H24" s="7" t="s">
        <v>130</v>
      </c>
      <c r="I24" s="7"/>
      <c r="J24" s="15">
        <v>3.49</v>
      </c>
      <c r="K24" s="7" t="s">
        <v>952</v>
      </c>
      <c r="L24" s="7"/>
      <c r="M24" s="7"/>
      <c r="N24" s="7"/>
      <c r="O24" s="7"/>
      <c r="P24" s="7" t="s">
        <v>953</v>
      </c>
    </row>
    <row r="25" spans="1:16">
      <c r="A25" s="6">
        <v>24</v>
      </c>
      <c r="B25" s="7" t="s">
        <v>954</v>
      </c>
      <c r="C25" s="7" t="s">
        <v>66</v>
      </c>
      <c r="D25" s="8" t="s">
        <v>930</v>
      </c>
      <c r="E25" s="9" t="s">
        <v>76</v>
      </c>
      <c r="F25" s="9" t="s">
        <v>76</v>
      </c>
      <c r="G25" s="7" t="s">
        <v>81</v>
      </c>
      <c r="H25" s="7" t="s">
        <v>955</v>
      </c>
      <c r="I25" s="12" t="s">
        <v>516</v>
      </c>
      <c r="J25" s="7">
        <v>3.55</v>
      </c>
      <c r="K25" s="7" t="s">
        <v>884</v>
      </c>
      <c r="L25" s="7"/>
      <c r="M25" s="7" t="s">
        <v>937</v>
      </c>
      <c r="N25" s="7"/>
      <c r="O25" s="7"/>
      <c r="P25" s="7"/>
    </row>
    <row r="26" spans="1:16">
      <c r="A26" s="6">
        <v>25</v>
      </c>
      <c r="B26" s="7" t="s">
        <v>956</v>
      </c>
      <c r="C26" s="7" t="s">
        <v>66</v>
      </c>
      <c r="D26" s="8" t="s">
        <v>224</v>
      </c>
      <c r="E26" s="9" t="s">
        <v>76</v>
      </c>
      <c r="F26" s="9" t="s">
        <v>76</v>
      </c>
      <c r="G26" s="7" t="s">
        <v>81</v>
      </c>
      <c r="H26" s="7" t="s">
        <v>955</v>
      </c>
      <c r="I26" s="12" t="s">
        <v>516</v>
      </c>
      <c r="J26" s="7">
        <v>4.79</v>
      </c>
      <c r="K26" s="7" t="s">
        <v>331</v>
      </c>
      <c r="L26" s="7"/>
      <c r="M26" s="7"/>
      <c r="N26" s="7"/>
      <c r="O26" s="7"/>
      <c r="P26" s="7"/>
    </row>
    <row r="27" spans="1:16">
      <c r="A27" s="6">
        <v>26</v>
      </c>
      <c r="B27" s="7" t="s">
        <v>957</v>
      </c>
      <c r="C27" s="7" t="s">
        <v>66</v>
      </c>
      <c r="D27" s="8" t="s">
        <v>570</v>
      </c>
      <c r="E27" s="9" t="s">
        <v>76</v>
      </c>
      <c r="F27" s="9" t="s">
        <v>76</v>
      </c>
      <c r="G27" s="7" t="s">
        <v>190</v>
      </c>
      <c r="H27" s="7" t="s">
        <v>150</v>
      </c>
      <c r="I27" s="7"/>
      <c r="J27" s="7">
        <v>2.1</v>
      </c>
      <c r="K27" s="7" t="s">
        <v>83</v>
      </c>
      <c r="L27" s="7"/>
      <c r="M27" s="7"/>
      <c r="N27" s="7"/>
      <c r="O27" s="7"/>
      <c r="P27" s="7"/>
    </row>
    <row r="28" ht="84" spans="1:16">
      <c r="A28" s="6">
        <v>27</v>
      </c>
      <c r="B28" s="7" t="s">
        <v>958</v>
      </c>
      <c r="C28" s="7" t="s">
        <v>66</v>
      </c>
      <c r="D28" s="8" t="s">
        <v>230</v>
      </c>
      <c r="E28" s="9" t="s">
        <v>76</v>
      </c>
      <c r="F28" s="9" t="s">
        <v>76</v>
      </c>
      <c r="G28" s="7" t="s">
        <v>255</v>
      </c>
      <c r="H28" s="7" t="s">
        <v>150</v>
      </c>
      <c r="I28" s="7"/>
      <c r="J28" s="7">
        <v>2.87</v>
      </c>
      <c r="K28" s="7" t="s">
        <v>217</v>
      </c>
      <c r="L28" s="7"/>
      <c r="M28" s="7"/>
      <c r="N28" s="7"/>
      <c r="O28" s="7" t="s">
        <v>959</v>
      </c>
      <c r="P28" s="7"/>
    </row>
    <row r="29" spans="1:16">
      <c r="A29" s="6">
        <v>28</v>
      </c>
      <c r="B29" s="7" t="s">
        <v>960</v>
      </c>
      <c r="C29" s="7" t="s">
        <v>66</v>
      </c>
      <c r="D29" s="8" t="s">
        <v>525</v>
      </c>
      <c r="E29" s="9" t="s">
        <v>76</v>
      </c>
      <c r="F29" s="9" t="s">
        <v>76</v>
      </c>
      <c r="G29" s="7" t="s">
        <v>102</v>
      </c>
      <c r="H29" s="7" t="s">
        <v>161</v>
      </c>
      <c r="I29" s="12" t="s">
        <v>516</v>
      </c>
      <c r="J29" s="7">
        <v>2.39</v>
      </c>
      <c r="K29" s="7" t="s">
        <v>961</v>
      </c>
      <c r="L29" s="7"/>
      <c r="M29" s="7"/>
      <c r="N29" s="7"/>
      <c r="O29" s="7"/>
      <c r="P29" s="7"/>
    </row>
    <row r="30" spans="1:16">
      <c r="A30" s="6">
        <v>29</v>
      </c>
      <c r="B30" s="7" t="s">
        <v>962</v>
      </c>
      <c r="C30" s="7" t="s">
        <v>66</v>
      </c>
      <c r="D30" s="8" t="s">
        <v>230</v>
      </c>
      <c r="E30" s="9" t="s">
        <v>76</v>
      </c>
      <c r="F30" s="9" t="s">
        <v>76</v>
      </c>
      <c r="G30" s="7" t="s">
        <v>190</v>
      </c>
      <c r="H30" s="7" t="s">
        <v>161</v>
      </c>
      <c r="I30" s="7"/>
      <c r="J30" s="7">
        <v>2.99</v>
      </c>
      <c r="K30" s="7" t="s">
        <v>434</v>
      </c>
      <c r="L30" s="7"/>
      <c r="M30" s="7" t="s">
        <v>937</v>
      </c>
      <c r="N30" s="7"/>
      <c r="O30" s="7"/>
      <c r="P30" s="7"/>
    </row>
    <row r="31" spans="1:16">
      <c r="A31" s="6">
        <v>30</v>
      </c>
      <c r="B31" s="7" t="s">
        <v>963</v>
      </c>
      <c r="C31" s="7" t="s">
        <v>66</v>
      </c>
      <c r="D31" s="8" t="s">
        <v>91</v>
      </c>
      <c r="E31" s="9" t="s">
        <v>76</v>
      </c>
      <c r="F31" s="9" t="s">
        <v>76</v>
      </c>
      <c r="G31" s="7" t="s">
        <v>102</v>
      </c>
      <c r="H31" s="7" t="s">
        <v>161</v>
      </c>
      <c r="I31" s="12" t="s">
        <v>516</v>
      </c>
      <c r="J31" s="7">
        <v>2.49</v>
      </c>
      <c r="K31" s="7" t="s">
        <v>400</v>
      </c>
      <c r="L31" s="7"/>
      <c r="M31" s="17"/>
      <c r="N31" s="17"/>
      <c r="O31" s="7"/>
      <c r="P31" s="7"/>
    </row>
    <row r="32" spans="1:16">
      <c r="A32" s="6">
        <v>31</v>
      </c>
      <c r="B32" s="7" t="s">
        <v>964</v>
      </c>
      <c r="C32" s="7" t="s">
        <v>66</v>
      </c>
      <c r="D32" s="8" t="s">
        <v>183</v>
      </c>
      <c r="E32" s="9" t="s">
        <v>68</v>
      </c>
      <c r="F32" s="9" t="s">
        <v>68</v>
      </c>
      <c r="G32" s="7" t="s">
        <v>965</v>
      </c>
      <c r="H32" s="7" t="s">
        <v>168</v>
      </c>
      <c r="I32" s="7"/>
      <c r="J32" s="15">
        <v>3.49</v>
      </c>
      <c r="K32" s="7" t="s">
        <v>306</v>
      </c>
      <c r="L32" s="7"/>
      <c r="M32" s="16" t="s">
        <v>966</v>
      </c>
      <c r="N32" s="16" t="s">
        <v>222</v>
      </c>
      <c r="O32" s="7"/>
      <c r="P32" s="7" t="s">
        <v>967</v>
      </c>
    </row>
    <row r="33" spans="1:16">
      <c r="A33" s="6">
        <v>32</v>
      </c>
      <c r="B33" s="7" t="s">
        <v>968</v>
      </c>
      <c r="C33" s="7" t="s">
        <v>66</v>
      </c>
      <c r="D33" s="8" t="s">
        <v>249</v>
      </c>
      <c r="E33" s="9" t="s">
        <v>68</v>
      </c>
      <c r="F33" s="9" t="s">
        <v>68</v>
      </c>
      <c r="G33" s="7" t="s">
        <v>969</v>
      </c>
      <c r="H33" s="7" t="s">
        <v>168</v>
      </c>
      <c r="I33" s="7"/>
      <c r="J33" s="7">
        <v>3.44</v>
      </c>
      <c r="K33" s="7" t="s">
        <v>195</v>
      </c>
      <c r="L33" s="7"/>
      <c r="M33" s="7"/>
      <c r="N33" s="7" t="s">
        <v>970</v>
      </c>
      <c r="O33" s="7"/>
      <c r="P33" s="7" t="s">
        <v>971</v>
      </c>
    </row>
    <row r="34" spans="1:16">
      <c r="A34" s="6">
        <v>33</v>
      </c>
      <c r="B34" s="7" t="s">
        <v>972</v>
      </c>
      <c r="C34" s="7" t="s">
        <v>66</v>
      </c>
      <c r="D34" s="8" t="s">
        <v>458</v>
      </c>
      <c r="E34" s="9" t="s">
        <v>68</v>
      </c>
      <c r="F34" s="9" t="s">
        <v>68</v>
      </c>
      <c r="G34" s="7" t="s">
        <v>969</v>
      </c>
      <c r="H34" s="7" t="s">
        <v>168</v>
      </c>
      <c r="I34" s="7"/>
      <c r="J34" s="15">
        <v>3.49</v>
      </c>
      <c r="K34" s="7" t="s">
        <v>517</v>
      </c>
      <c r="L34" s="7"/>
      <c r="M34" s="7"/>
      <c r="N34" s="7"/>
      <c r="O34" s="7"/>
      <c r="P34" s="7" t="s">
        <v>973</v>
      </c>
    </row>
    <row r="35" spans="1:16">
      <c r="A35" s="6">
        <v>34</v>
      </c>
      <c r="B35" s="7" t="s">
        <v>974</v>
      </c>
      <c r="C35" s="7" t="s">
        <v>66</v>
      </c>
      <c r="D35" s="8" t="s">
        <v>975</v>
      </c>
      <c r="E35" s="9" t="s">
        <v>68</v>
      </c>
      <c r="F35" s="9" t="s">
        <v>68</v>
      </c>
      <c r="G35" s="7" t="s">
        <v>881</v>
      </c>
      <c r="H35" s="7" t="s">
        <v>168</v>
      </c>
      <c r="I35" s="7">
        <v>985</v>
      </c>
      <c r="J35" s="15">
        <v>3.49</v>
      </c>
      <c r="K35" s="7" t="s">
        <v>976</v>
      </c>
      <c r="L35" s="7"/>
      <c r="M35" s="7" t="s">
        <v>937</v>
      </c>
      <c r="N35" s="7" t="s">
        <v>970</v>
      </c>
      <c r="O35" s="7"/>
      <c r="P35" s="18"/>
    </row>
    <row r="36" ht="24" spans="1:16">
      <c r="A36" s="6">
        <v>35</v>
      </c>
      <c r="B36" s="7" t="s">
        <v>977</v>
      </c>
      <c r="C36" s="7" t="s">
        <v>66</v>
      </c>
      <c r="D36" s="8" t="s">
        <v>193</v>
      </c>
      <c r="E36" s="9" t="s">
        <v>68</v>
      </c>
      <c r="F36" s="9" t="s">
        <v>68</v>
      </c>
      <c r="G36" s="7" t="s">
        <v>102</v>
      </c>
      <c r="H36" s="7" t="s">
        <v>168</v>
      </c>
      <c r="I36" s="12" t="s">
        <v>516</v>
      </c>
      <c r="J36" s="7">
        <v>3.2</v>
      </c>
      <c r="K36" s="7" t="s">
        <v>460</v>
      </c>
      <c r="L36" s="7"/>
      <c r="M36" s="7" t="s">
        <v>925</v>
      </c>
      <c r="N36" s="7"/>
      <c r="O36" s="7"/>
      <c r="P36" s="7" t="s">
        <v>978</v>
      </c>
    </row>
    <row r="37" ht="24" spans="1:16">
      <c r="A37" s="6">
        <v>36</v>
      </c>
      <c r="B37" s="7" t="s">
        <v>979</v>
      </c>
      <c r="C37" s="7" t="s">
        <v>66</v>
      </c>
      <c r="D37" s="8" t="s">
        <v>841</v>
      </c>
      <c r="E37" s="9" t="s">
        <v>68</v>
      </c>
      <c r="F37" s="9" t="s">
        <v>68</v>
      </c>
      <c r="G37" s="7" t="s">
        <v>881</v>
      </c>
      <c r="H37" s="7" t="s">
        <v>179</v>
      </c>
      <c r="I37" s="7">
        <v>985</v>
      </c>
      <c r="J37" s="15">
        <v>3.49</v>
      </c>
      <c r="K37" s="7" t="s">
        <v>980</v>
      </c>
      <c r="L37" s="7" t="s">
        <v>125</v>
      </c>
      <c r="M37" s="7"/>
      <c r="N37" s="7" t="s">
        <v>970</v>
      </c>
      <c r="O37" s="7"/>
      <c r="P37" s="7" t="s">
        <v>981</v>
      </c>
    </row>
    <row r="38" ht="36" spans="1:16">
      <c r="A38" s="6">
        <v>37</v>
      </c>
      <c r="B38" s="7" t="s">
        <v>982</v>
      </c>
      <c r="C38" s="7" t="s">
        <v>66</v>
      </c>
      <c r="D38" s="8" t="s">
        <v>234</v>
      </c>
      <c r="E38" s="9" t="s">
        <v>68</v>
      </c>
      <c r="F38" s="9" t="s">
        <v>68</v>
      </c>
      <c r="G38" s="7" t="s">
        <v>983</v>
      </c>
      <c r="H38" s="7" t="s">
        <v>984</v>
      </c>
      <c r="I38" s="7"/>
      <c r="J38" s="7">
        <v>3.82</v>
      </c>
      <c r="K38" s="7" t="s">
        <v>555</v>
      </c>
      <c r="L38" s="7"/>
      <c r="M38" s="7" t="s">
        <v>925</v>
      </c>
      <c r="N38" s="16" t="s">
        <v>222</v>
      </c>
      <c r="O38" s="7"/>
      <c r="P38" s="7" t="s">
        <v>985</v>
      </c>
    </row>
    <row r="39" spans="1:16">
      <c r="A39" s="6">
        <v>38</v>
      </c>
      <c r="B39" s="7" t="s">
        <v>986</v>
      </c>
      <c r="C39" s="7" t="s">
        <v>66</v>
      </c>
      <c r="D39" s="8" t="s">
        <v>833</v>
      </c>
      <c r="E39" s="9" t="s">
        <v>68</v>
      </c>
      <c r="F39" s="9" t="s">
        <v>68</v>
      </c>
      <c r="G39" s="7" t="s">
        <v>965</v>
      </c>
      <c r="H39" s="7" t="s">
        <v>984</v>
      </c>
      <c r="I39" s="7"/>
      <c r="J39" s="7">
        <v>3.3</v>
      </c>
      <c r="K39" s="7" t="s">
        <v>987</v>
      </c>
      <c r="L39" s="7"/>
      <c r="M39" s="7"/>
      <c r="N39" s="7" t="s">
        <v>163</v>
      </c>
      <c r="O39" s="7"/>
      <c r="P39" s="7" t="s">
        <v>988</v>
      </c>
    </row>
    <row r="40" spans="1:16">
      <c r="A40" s="6">
        <v>39</v>
      </c>
      <c r="B40" s="7" t="s">
        <v>989</v>
      </c>
      <c r="C40" s="7" t="s">
        <v>66</v>
      </c>
      <c r="D40" s="8" t="s">
        <v>930</v>
      </c>
      <c r="E40" s="9" t="s">
        <v>76</v>
      </c>
      <c r="F40" s="9" t="s">
        <v>76</v>
      </c>
      <c r="G40" s="7" t="s">
        <v>102</v>
      </c>
      <c r="H40" s="7" t="s">
        <v>185</v>
      </c>
      <c r="I40" s="12" t="s">
        <v>516</v>
      </c>
      <c r="J40" s="7">
        <v>2.81</v>
      </c>
      <c r="K40" s="7" t="s">
        <v>186</v>
      </c>
      <c r="L40" s="7"/>
      <c r="M40" s="7"/>
      <c r="N40" s="7"/>
      <c r="O40" s="7"/>
      <c r="P40" s="7"/>
    </row>
    <row r="41" spans="1:16">
      <c r="A41" s="6">
        <v>40</v>
      </c>
      <c r="B41" s="7" t="s">
        <v>990</v>
      </c>
      <c r="C41" s="7" t="s">
        <v>66</v>
      </c>
      <c r="D41" s="8" t="s">
        <v>930</v>
      </c>
      <c r="E41" s="9" t="s">
        <v>76</v>
      </c>
      <c r="F41" s="9" t="s">
        <v>76</v>
      </c>
      <c r="G41" s="7" t="s">
        <v>69</v>
      </c>
      <c r="H41" s="7" t="s">
        <v>185</v>
      </c>
      <c r="I41" s="12" t="s">
        <v>516</v>
      </c>
      <c r="J41" s="7">
        <v>2.96</v>
      </c>
      <c r="K41" s="7" t="s">
        <v>231</v>
      </c>
      <c r="L41" s="7"/>
      <c r="M41" s="7" t="s">
        <v>937</v>
      </c>
      <c r="N41" s="7"/>
      <c r="O41" s="7"/>
      <c r="P41" s="7"/>
    </row>
    <row r="42" spans="1:16">
      <c r="A42" s="6">
        <v>41</v>
      </c>
      <c r="B42" s="7" t="s">
        <v>991</v>
      </c>
      <c r="C42" s="7" t="s">
        <v>66</v>
      </c>
      <c r="D42" s="8" t="s">
        <v>918</v>
      </c>
      <c r="E42" s="9" t="s">
        <v>76</v>
      </c>
      <c r="F42" s="9" t="s">
        <v>76</v>
      </c>
      <c r="G42" s="7" t="s">
        <v>102</v>
      </c>
      <c r="H42" s="7" t="s">
        <v>185</v>
      </c>
      <c r="I42" s="12" t="s">
        <v>516</v>
      </c>
      <c r="J42" s="7">
        <v>3.34</v>
      </c>
      <c r="K42" s="7" t="s">
        <v>992</v>
      </c>
      <c r="L42" s="7"/>
      <c r="M42" s="7"/>
      <c r="N42" s="7"/>
      <c r="O42" s="7"/>
      <c r="P42" s="7"/>
    </row>
    <row r="43" spans="1:16">
      <c r="A43" s="6">
        <v>42</v>
      </c>
      <c r="B43" s="7" t="s">
        <v>993</v>
      </c>
      <c r="C43" s="7" t="s">
        <v>66</v>
      </c>
      <c r="D43" s="8" t="s">
        <v>422</v>
      </c>
      <c r="E43" s="9" t="s">
        <v>76</v>
      </c>
      <c r="F43" s="9" t="s">
        <v>76</v>
      </c>
      <c r="G43" s="7" t="s">
        <v>102</v>
      </c>
      <c r="H43" s="7" t="s">
        <v>185</v>
      </c>
      <c r="I43" s="12" t="s">
        <v>516</v>
      </c>
      <c r="J43" s="7">
        <v>3.19</v>
      </c>
      <c r="K43" s="7" t="s">
        <v>994</v>
      </c>
      <c r="L43" s="7"/>
      <c r="M43" s="7" t="s">
        <v>146</v>
      </c>
      <c r="N43" s="7"/>
      <c r="O43" s="7"/>
      <c r="P43" s="7"/>
    </row>
    <row r="44" spans="1:16">
      <c r="A44" s="6">
        <v>43</v>
      </c>
      <c r="B44" s="7" t="s">
        <v>995</v>
      </c>
      <c r="C44" s="7" t="s">
        <v>66</v>
      </c>
      <c r="D44" s="8" t="s">
        <v>666</v>
      </c>
      <c r="E44" s="9" t="s">
        <v>68</v>
      </c>
      <c r="F44" s="9" t="s">
        <v>68</v>
      </c>
      <c r="G44" s="7" t="s">
        <v>996</v>
      </c>
      <c r="H44" s="7" t="s">
        <v>185</v>
      </c>
      <c r="I44" s="7">
        <v>211</v>
      </c>
      <c r="J44" s="7">
        <v>3.87</v>
      </c>
      <c r="K44" s="7" t="s">
        <v>835</v>
      </c>
      <c r="L44" s="7"/>
      <c r="M44" s="7" t="s">
        <v>997</v>
      </c>
      <c r="N44" s="7" t="s">
        <v>998</v>
      </c>
      <c r="O44" s="7"/>
      <c r="P44" s="7" t="s">
        <v>999</v>
      </c>
    </row>
    <row r="45" spans="1:16">
      <c r="A45" s="6">
        <v>44</v>
      </c>
      <c r="B45" s="7" t="s">
        <v>1000</v>
      </c>
      <c r="C45" s="7" t="s">
        <v>66</v>
      </c>
      <c r="D45" s="8" t="s">
        <v>216</v>
      </c>
      <c r="E45" s="9" t="s">
        <v>76</v>
      </c>
      <c r="F45" s="9" t="s">
        <v>76</v>
      </c>
      <c r="G45" s="7" t="s">
        <v>102</v>
      </c>
      <c r="H45" s="7" t="s">
        <v>185</v>
      </c>
      <c r="I45" s="12" t="s">
        <v>516</v>
      </c>
      <c r="J45" s="14">
        <v>2.74</v>
      </c>
      <c r="K45" s="7" t="s">
        <v>280</v>
      </c>
      <c r="L45" s="7"/>
      <c r="M45" s="7"/>
      <c r="N45" s="7"/>
      <c r="O45" s="7"/>
      <c r="P45" s="7"/>
    </row>
    <row r="46" spans="1:16">
      <c r="A46" s="6">
        <v>45</v>
      </c>
      <c r="B46" s="7" t="s">
        <v>1001</v>
      </c>
      <c r="C46" s="7" t="s">
        <v>66</v>
      </c>
      <c r="D46" s="8" t="s">
        <v>153</v>
      </c>
      <c r="E46" s="9" t="s">
        <v>76</v>
      </c>
      <c r="F46" s="9" t="s">
        <v>76</v>
      </c>
      <c r="G46" s="7" t="s">
        <v>69</v>
      </c>
      <c r="H46" s="7" t="s">
        <v>185</v>
      </c>
      <c r="I46" s="12" t="s">
        <v>516</v>
      </c>
      <c r="J46" s="7">
        <v>2.71</v>
      </c>
      <c r="K46" s="7" t="s">
        <v>475</v>
      </c>
      <c r="L46" s="7"/>
      <c r="M46" s="7"/>
      <c r="N46" s="7"/>
      <c r="O46" s="7"/>
      <c r="P46" s="7"/>
    </row>
    <row r="47" spans="1:16">
      <c r="A47" s="6">
        <v>46</v>
      </c>
      <c r="B47" s="7" t="s">
        <v>1002</v>
      </c>
      <c r="C47" s="7" t="s">
        <v>66</v>
      </c>
      <c r="D47" s="8" t="s">
        <v>1003</v>
      </c>
      <c r="E47" s="9" t="s">
        <v>76</v>
      </c>
      <c r="F47" s="9" t="s">
        <v>76</v>
      </c>
      <c r="G47" s="7" t="s">
        <v>81</v>
      </c>
      <c r="H47" s="7" t="s">
        <v>185</v>
      </c>
      <c r="I47" s="12" t="s">
        <v>516</v>
      </c>
      <c r="J47" s="18">
        <v>4.8</v>
      </c>
      <c r="K47" s="7" t="s">
        <v>121</v>
      </c>
      <c r="L47" s="7"/>
      <c r="M47" s="7"/>
      <c r="N47" s="7"/>
      <c r="O47" s="7"/>
      <c r="P47" s="7"/>
    </row>
    <row r="48" spans="1:16">
      <c r="A48" s="6">
        <v>47</v>
      </c>
      <c r="B48" s="7" t="s">
        <v>1004</v>
      </c>
      <c r="C48" s="7" t="s">
        <v>66</v>
      </c>
      <c r="D48" s="8" t="s">
        <v>230</v>
      </c>
      <c r="E48" s="9" t="s">
        <v>76</v>
      </c>
      <c r="F48" s="9" t="s">
        <v>76</v>
      </c>
      <c r="G48" s="7" t="s">
        <v>102</v>
      </c>
      <c r="H48" s="7" t="s">
        <v>185</v>
      </c>
      <c r="I48" s="12" t="s">
        <v>516</v>
      </c>
      <c r="J48" s="7">
        <v>2.88</v>
      </c>
      <c r="K48" s="7" t="s">
        <v>303</v>
      </c>
      <c r="L48" s="7"/>
      <c r="M48" s="7"/>
      <c r="N48" s="7"/>
      <c r="O48" s="7"/>
      <c r="P48" s="7"/>
    </row>
    <row r="49" spans="1:16">
      <c r="A49" s="6">
        <v>48</v>
      </c>
      <c r="B49" s="7" t="s">
        <v>1005</v>
      </c>
      <c r="C49" s="7" t="s">
        <v>66</v>
      </c>
      <c r="D49" s="8" t="s">
        <v>299</v>
      </c>
      <c r="E49" s="9" t="s">
        <v>76</v>
      </c>
      <c r="F49" s="9" t="s">
        <v>76</v>
      </c>
      <c r="G49" s="7" t="s">
        <v>102</v>
      </c>
      <c r="H49" s="7" t="s">
        <v>185</v>
      </c>
      <c r="I49" s="12" t="s">
        <v>516</v>
      </c>
      <c r="J49" s="7">
        <v>3.36</v>
      </c>
      <c r="K49" s="7" t="s">
        <v>1006</v>
      </c>
      <c r="L49" s="7"/>
      <c r="M49" s="7" t="s">
        <v>146</v>
      </c>
      <c r="N49" s="7" t="s">
        <v>163</v>
      </c>
      <c r="O49" s="7"/>
      <c r="P49" s="7"/>
    </row>
    <row r="50" spans="1:16">
      <c r="A50" s="6">
        <v>49</v>
      </c>
      <c r="B50" s="7" t="s">
        <v>1007</v>
      </c>
      <c r="C50" s="7" t="s">
        <v>66</v>
      </c>
      <c r="D50" s="8" t="s">
        <v>153</v>
      </c>
      <c r="E50" s="9" t="s">
        <v>76</v>
      </c>
      <c r="F50" s="9" t="s">
        <v>76</v>
      </c>
      <c r="G50" s="7" t="s">
        <v>85</v>
      </c>
      <c r="H50" s="7" t="s">
        <v>185</v>
      </c>
      <c r="I50" s="12" t="s">
        <v>516</v>
      </c>
      <c r="J50" s="7">
        <v>2.68</v>
      </c>
      <c r="K50" s="7" t="s">
        <v>303</v>
      </c>
      <c r="L50" s="7"/>
      <c r="M50" s="7"/>
      <c r="N50" s="7"/>
      <c r="O50" s="7"/>
      <c r="P50" s="7"/>
    </row>
    <row r="51" spans="1:16">
      <c r="A51" s="6">
        <v>50</v>
      </c>
      <c r="B51" s="7" t="s">
        <v>1008</v>
      </c>
      <c r="C51" s="7" t="s">
        <v>66</v>
      </c>
      <c r="D51" s="8" t="s">
        <v>799</v>
      </c>
      <c r="E51" s="9" t="s">
        <v>68</v>
      </c>
      <c r="F51" s="9" t="s">
        <v>68</v>
      </c>
      <c r="G51" s="7" t="s">
        <v>1009</v>
      </c>
      <c r="H51" s="7" t="s">
        <v>1010</v>
      </c>
      <c r="I51" s="7"/>
      <c r="J51" s="7">
        <v>3.24</v>
      </c>
      <c r="K51" s="7" t="s">
        <v>1011</v>
      </c>
      <c r="L51" s="7"/>
      <c r="M51" s="7"/>
      <c r="N51" s="7"/>
      <c r="O51" s="7"/>
      <c r="P51" s="18"/>
    </row>
    <row r="52" spans="1:16">
      <c r="A52" s="6">
        <v>51</v>
      </c>
      <c r="B52" s="7" t="s">
        <v>1012</v>
      </c>
      <c r="C52" s="7" t="s">
        <v>66</v>
      </c>
      <c r="D52" s="8" t="s">
        <v>117</v>
      </c>
      <c r="E52" s="9" t="s">
        <v>76</v>
      </c>
      <c r="F52" s="9" t="s">
        <v>76</v>
      </c>
      <c r="G52" s="7" t="s">
        <v>81</v>
      </c>
      <c r="H52" s="7" t="s">
        <v>1010</v>
      </c>
      <c r="I52" s="12" t="s">
        <v>516</v>
      </c>
      <c r="J52" s="7">
        <v>4.15</v>
      </c>
      <c r="K52" s="7" t="s">
        <v>572</v>
      </c>
      <c r="L52" s="7"/>
      <c r="M52" s="7"/>
      <c r="N52" s="7"/>
      <c r="O52" s="7"/>
      <c r="P52" s="7"/>
    </row>
    <row r="53" spans="1:16">
      <c r="A53" s="6">
        <v>52</v>
      </c>
      <c r="B53" s="7" t="s">
        <v>1013</v>
      </c>
      <c r="C53" s="7" t="s">
        <v>66</v>
      </c>
      <c r="D53" s="8" t="s">
        <v>975</v>
      </c>
      <c r="E53" s="9" t="s">
        <v>68</v>
      </c>
      <c r="F53" s="9" t="s">
        <v>68</v>
      </c>
      <c r="G53" s="7" t="s">
        <v>102</v>
      </c>
      <c r="H53" s="7" t="s">
        <v>1014</v>
      </c>
      <c r="I53" s="12" t="s">
        <v>516</v>
      </c>
      <c r="J53" s="7">
        <v>3.57</v>
      </c>
      <c r="K53" s="7" t="s">
        <v>551</v>
      </c>
      <c r="L53" s="7"/>
      <c r="M53" s="7"/>
      <c r="N53" s="7"/>
      <c r="O53" s="7"/>
      <c r="P53" s="7" t="s">
        <v>1015</v>
      </c>
    </row>
    <row r="54" spans="1:16">
      <c r="A54" s="6">
        <v>53</v>
      </c>
      <c r="B54" s="7" t="s">
        <v>1226</v>
      </c>
      <c r="C54" s="7" t="s">
        <v>66</v>
      </c>
      <c r="D54" s="8" t="s">
        <v>367</v>
      </c>
      <c r="E54" s="9" t="s">
        <v>68</v>
      </c>
      <c r="F54" s="9" t="s">
        <v>68</v>
      </c>
      <c r="G54" s="7" t="s">
        <v>77</v>
      </c>
      <c r="H54" s="7" t="s">
        <v>1014</v>
      </c>
      <c r="I54" s="12" t="s">
        <v>516</v>
      </c>
      <c r="J54" s="7">
        <v>3.03</v>
      </c>
      <c r="K54" s="7" t="s">
        <v>749</v>
      </c>
      <c r="L54" s="7"/>
      <c r="M54" s="7"/>
      <c r="N54" s="7"/>
      <c r="O54" s="7"/>
      <c r="P54" s="7" t="s">
        <v>1017</v>
      </c>
    </row>
    <row r="55" ht="36" spans="1:16">
      <c r="A55" s="6">
        <v>54</v>
      </c>
      <c r="B55" s="7" t="s">
        <v>1018</v>
      </c>
      <c r="C55" s="7" t="s">
        <v>66</v>
      </c>
      <c r="D55" s="8" t="s">
        <v>597</v>
      </c>
      <c r="E55" s="9" t="s">
        <v>68</v>
      </c>
      <c r="F55" s="9" t="s">
        <v>68</v>
      </c>
      <c r="G55" s="7" t="s">
        <v>69</v>
      </c>
      <c r="H55" s="7" t="s">
        <v>1019</v>
      </c>
      <c r="I55" s="12" t="s">
        <v>516</v>
      </c>
      <c r="J55" s="7">
        <v>3.47</v>
      </c>
      <c r="K55" s="7" t="s">
        <v>551</v>
      </c>
      <c r="L55" s="7" t="s">
        <v>1020</v>
      </c>
      <c r="M55" s="7"/>
      <c r="N55" s="7"/>
      <c r="O55" s="7"/>
      <c r="P55" s="7" t="s">
        <v>1021</v>
      </c>
    </row>
    <row r="56" spans="1:16">
      <c r="A56" s="6">
        <v>55</v>
      </c>
      <c r="B56" s="7" t="s">
        <v>1022</v>
      </c>
      <c r="C56" s="7" t="s">
        <v>66</v>
      </c>
      <c r="D56" s="8" t="s">
        <v>75</v>
      </c>
      <c r="E56" s="9" t="s">
        <v>76</v>
      </c>
      <c r="F56" s="9" t="s">
        <v>76</v>
      </c>
      <c r="G56" s="7" t="s">
        <v>81</v>
      </c>
      <c r="H56" s="7" t="s">
        <v>1023</v>
      </c>
      <c r="I56" s="12" t="s">
        <v>516</v>
      </c>
      <c r="J56" s="7">
        <v>5.1</v>
      </c>
      <c r="K56" s="7" t="s">
        <v>118</v>
      </c>
      <c r="L56" s="7"/>
      <c r="M56" s="7"/>
      <c r="N56" s="7"/>
      <c r="O56" s="7"/>
      <c r="P56" s="7"/>
    </row>
    <row r="57" spans="1:16">
      <c r="A57" s="6">
        <v>56</v>
      </c>
      <c r="B57" s="7" t="s">
        <v>1024</v>
      </c>
      <c r="C57" s="7" t="s">
        <v>66</v>
      </c>
      <c r="D57" s="8" t="s">
        <v>841</v>
      </c>
      <c r="E57" s="9" t="s">
        <v>68</v>
      </c>
      <c r="F57" s="9" t="s">
        <v>68</v>
      </c>
      <c r="G57" s="7" t="s">
        <v>106</v>
      </c>
      <c r="H57" s="7" t="s">
        <v>1023</v>
      </c>
      <c r="I57" s="7">
        <v>211</v>
      </c>
      <c r="J57" s="7">
        <v>3.07</v>
      </c>
      <c r="K57" s="7" t="s">
        <v>195</v>
      </c>
      <c r="L57" s="7"/>
      <c r="M57" s="7"/>
      <c r="N57" s="7"/>
      <c r="O57" s="7"/>
      <c r="P57" s="7" t="s">
        <v>1025</v>
      </c>
    </row>
    <row r="58" spans="1:16">
      <c r="A58" s="6">
        <v>57</v>
      </c>
      <c r="B58" s="7" t="s">
        <v>1026</v>
      </c>
      <c r="C58" s="7" t="s">
        <v>66</v>
      </c>
      <c r="D58" s="8" t="s">
        <v>188</v>
      </c>
      <c r="E58" s="9" t="s">
        <v>76</v>
      </c>
      <c r="F58" s="9" t="s">
        <v>76</v>
      </c>
      <c r="G58" s="7" t="s">
        <v>1027</v>
      </c>
      <c r="H58" s="7" t="s">
        <v>1023</v>
      </c>
      <c r="I58" s="7"/>
      <c r="J58" s="7">
        <v>2.3</v>
      </c>
      <c r="K58" s="7" t="s">
        <v>115</v>
      </c>
      <c r="L58" s="7"/>
      <c r="M58" s="7"/>
      <c r="N58" s="7"/>
      <c r="O58" s="7"/>
      <c r="P58" s="7"/>
    </row>
    <row r="59" ht="24" spans="1:16">
      <c r="A59" s="6">
        <v>58</v>
      </c>
      <c r="B59" s="7" t="s">
        <v>1028</v>
      </c>
      <c r="C59" s="7" t="s">
        <v>66</v>
      </c>
      <c r="D59" s="8" t="s">
        <v>284</v>
      </c>
      <c r="E59" s="9" t="s">
        <v>76</v>
      </c>
      <c r="F59" s="9" t="s">
        <v>76</v>
      </c>
      <c r="G59" s="7" t="s">
        <v>1029</v>
      </c>
      <c r="H59" s="7" t="s">
        <v>1030</v>
      </c>
      <c r="I59" s="7">
        <v>211</v>
      </c>
      <c r="J59" s="7">
        <v>2.31</v>
      </c>
      <c r="K59" s="7" t="s">
        <v>245</v>
      </c>
      <c r="L59" s="7"/>
      <c r="M59" s="7" t="s">
        <v>925</v>
      </c>
      <c r="N59" s="7"/>
      <c r="O59" s="7"/>
      <c r="P59" s="7"/>
    </row>
    <row r="60" spans="1:16">
      <c r="A60" s="6">
        <v>59</v>
      </c>
      <c r="B60" s="7" t="s">
        <v>1031</v>
      </c>
      <c r="C60" s="7" t="s">
        <v>66</v>
      </c>
      <c r="D60" s="8" t="s">
        <v>946</v>
      </c>
      <c r="E60" s="9" t="s">
        <v>76</v>
      </c>
      <c r="F60" s="9" t="s">
        <v>76</v>
      </c>
      <c r="G60" s="7" t="s">
        <v>1032</v>
      </c>
      <c r="H60" s="7" t="s">
        <v>1033</v>
      </c>
      <c r="I60" s="7"/>
      <c r="J60" s="7">
        <v>3.59</v>
      </c>
      <c r="K60" s="7" t="s">
        <v>303</v>
      </c>
      <c r="L60" s="7"/>
      <c r="M60" s="7"/>
      <c r="N60" s="7"/>
      <c r="O60" s="7"/>
      <c r="P60" s="7"/>
    </row>
    <row r="61" spans="1:16">
      <c r="A61" s="6">
        <v>60</v>
      </c>
      <c r="B61" s="7" t="s">
        <v>1034</v>
      </c>
      <c r="C61" s="7" t="s">
        <v>66</v>
      </c>
      <c r="D61" s="8" t="s">
        <v>117</v>
      </c>
      <c r="E61" s="9" t="s">
        <v>68</v>
      </c>
      <c r="F61" s="9" t="s">
        <v>68</v>
      </c>
      <c r="G61" s="7" t="s">
        <v>1035</v>
      </c>
      <c r="H61" s="7" t="s">
        <v>1033</v>
      </c>
      <c r="I61" s="7"/>
      <c r="J61" s="7">
        <v>3.9</v>
      </c>
      <c r="K61" s="7" t="s">
        <v>1036</v>
      </c>
      <c r="L61" s="7"/>
      <c r="M61" s="7" t="s">
        <v>1037</v>
      </c>
      <c r="N61" s="7"/>
      <c r="O61" s="7"/>
      <c r="P61" s="7" t="s">
        <v>1038</v>
      </c>
    </row>
    <row r="62" spans="1:16">
      <c r="A62" s="6">
        <v>61</v>
      </c>
      <c r="B62" s="7" t="s">
        <v>1039</v>
      </c>
      <c r="C62" s="7" t="s">
        <v>66</v>
      </c>
      <c r="D62" s="8" t="s">
        <v>944</v>
      </c>
      <c r="E62" s="9" t="s">
        <v>76</v>
      </c>
      <c r="F62" s="9" t="s">
        <v>76</v>
      </c>
      <c r="G62" s="7" t="s">
        <v>81</v>
      </c>
      <c r="H62" s="7" t="s">
        <v>204</v>
      </c>
      <c r="I62" s="12" t="s">
        <v>516</v>
      </c>
      <c r="J62" s="7">
        <v>6.87</v>
      </c>
      <c r="K62" s="7" t="s">
        <v>280</v>
      </c>
      <c r="L62" s="7"/>
      <c r="M62" s="7" t="s">
        <v>1040</v>
      </c>
      <c r="N62" s="7" t="s">
        <v>970</v>
      </c>
      <c r="O62" s="7"/>
      <c r="P62" s="7"/>
    </row>
    <row r="63" spans="1:16">
      <c r="A63" s="6">
        <v>62</v>
      </c>
      <c r="B63" s="7" t="s">
        <v>1041</v>
      </c>
      <c r="C63" s="7" t="s">
        <v>66</v>
      </c>
      <c r="D63" s="8" t="s">
        <v>918</v>
      </c>
      <c r="E63" s="9" t="s">
        <v>76</v>
      </c>
      <c r="F63" s="9" t="s">
        <v>76</v>
      </c>
      <c r="G63" s="7" t="s">
        <v>102</v>
      </c>
      <c r="H63" s="7" t="s">
        <v>204</v>
      </c>
      <c r="I63" s="12" t="s">
        <v>516</v>
      </c>
      <c r="J63" s="7">
        <v>1.96</v>
      </c>
      <c r="K63" s="7" t="s">
        <v>225</v>
      </c>
      <c r="L63" s="7"/>
      <c r="M63" s="7"/>
      <c r="N63" s="7"/>
      <c r="O63" s="7"/>
      <c r="P63" s="7"/>
    </row>
    <row r="64" spans="1:16">
      <c r="A64" s="6">
        <v>63</v>
      </c>
      <c r="B64" s="7" t="s">
        <v>1042</v>
      </c>
      <c r="C64" s="7" t="s">
        <v>66</v>
      </c>
      <c r="D64" s="8" t="s">
        <v>153</v>
      </c>
      <c r="E64" s="9" t="s">
        <v>76</v>
      </c>
      <c r="F64" s="9" t="s">
        <v>76</v>
      </c>
      <c r="G64" s="7" t="s">
        <v>612</v>
      </c>
      <c r="H64" s="7" t="s">
        <v>204</v>
      </c>
      <c r="I64" s="7"/>
      <c r="J64" s="7">
        <v>3.4</v>
      </c>
      <c r="K64" s="7" t="s">
        <v>607</v>
      </c>
      <c r="L64" s="7"/>
      <c r="M64" s="7" t="s">
        <v>937</v>
      </c>
      <c r="N64" s="7" t="s">
        <v>970</v>
      </c>
      <c r="O64" s="7"/>
      <c r="P64" s="7"/>
    </row>
    <row r="65" spans="1:16">
      <c r="A65" s="6">
        <v>64</v>
      </c>
      <c r="B65" s="7" t="s">
        <v>1043</v>
      </c>
      <c r="C65" s="7" t="s">
        <v>66</v>
      </c>
      <c r="D65" s="8" t="s">
        <v>153</v>
      </c>
      <c r="E65" s="9" t="s">
        <v>76</v>
      </c>
      <c r="F65" s="9" t="s">
        <v>76</v>
      </c>
      <c r="G65" s="7" t="s">
        <v>81</v>
      </c>
      <c r="H65" s="7" t="s">
        <v>204</v>
      </c>
      <c r="I65" s="12" t="s">
        <v>516</v>
      </c>
      <c r="J65" s="7">
        <v>5.02</v>
      </c>
      <c r="K65" s="7" t="s">
        <v>687</v>
      </c>
      <c r="L65" s="7"/>
      <c r="M65" s="7"/>
      <c r="N65" s="7"/>
      <c r="O65" s="7"/>
      <c r="P65" s="7"/>
    </row>
    <row r="66" spans="1:16">
      <c r="A66" s="6">
        <v>65</v>
      </c>
      <c r="B66" s="7" t="s">
        <v>1044</v>
      </c>
      <c r="C66" s="7" t="s">
        <v>66</v>
      </c>
      <c r="D66" s="8" t="s">
        <v>1003</v>
      </c>
      <c r="E66" s="9" t="s">
        <v>76</v>
      </c>
      <c r="F66" s="9" t="s">
        <v>76</v>
      </c>
      <c r="G66" s="7" t="s">
        <v>81</v>
      </c>
      <c r="H66" s="7" t="s">
        <v>204</v>
      </c>
      <c r="I66" s="12" t="s">
        <v>516</v>
      </c>
      <c r="J66" s="18">
        <v>4.8</v>
      </c>
      <c r="K66" s="7" t="s">
        <v>340</v>
      </c>
      <c r="L66" s="7"/>
      <c r="M66" s="7"/>
      <c r="N66" s="7"/>
      <c r="O66" s="7"/>
      <c r="P66" s="7"/>
    </row>
    <row r="67" spans="1:16">
      <c r="A67" s="6">
        <v>66</v>
      </c>
      <c r="B67" s="7" t="s">
        <v>1045</v>
      </c>
      <c r="C67" s="7" t="s">
        <v>66</v>
      </c>
      <c r="D67" s="8" t="s">
        <v>944</v>
      </c>
      <c r="E67" s="9" t="s">
        <v>76</v>
      </c>
      <c r="F67" s="9" t="s">
        <v>76</v>
      </c>
      <c r="G67" s="7" t="s">
        <v>102</v>
      </c>
      <c r="H67" s="7" t="s">
        <v>204</v>
      </c>
      <c r="I67" s="12" t="s">
        <v>516</v>
      </c>
      <c r="J67" s="7">
        <v>2.93</v>
      </c>
      <c r="K67" s="7" t="s">
        <v>214</v>
      </c>
      <c r="L67" s="7"/>
      <c r="M67" s="7"/>
      <c r="N67" s="7"/>
      <c r="O67" s="7"/>
      <c r="P67" s="7"/>
    </row>
    <row r="68" spans="1:16">
      <c r="A68" s="6">
        <v>67</v>
      </c>
      <c r="B68" s="7" t="s">
        <v>577</v>
      </c>
      <c r="C68" s="7" t="s">
        <v>66</v>
      </c>
      <c r="D68" s="8" t="s">
        <v>282</v>
      </c>
      <c r="E68" s="9" t="s">
        <v>76</v>
      </c>
      <c r="F68" s="9" t="s">
        <v>76</v>
      </c>
      <c r="G68" s="7" t="s">
        <v>472</v>
      </c>
      <c r="H68" s="7" t="s">
        <v>204</v>
      </c>
      <c r="I68" s="7"/>
      <c r="J68" s="7">
        <v>3.22</v>
      </c>
      <c r="K68" s="7" t="s">
        <v>231</v>
      </c>
      <c r="L68" s="7" t="s">
        <v>488</v>
      </c>
      <c r="M68" s="7" t="s">
        <v>937</v>
      </c>
      <c r="N68" s="16" t="s">
        <v>222</v>
      </c>
      <c r="O68" s="7"/>
      <c r="P68" s="7"/>
    </row>
    <row r="69" spans="1:16">
      <c r="A69" s="6">
        <v>68</v>
      </c>
      <c r="B69" s="7" t="s">
        <v>1046</v>
      </c>
      <c r="C69" s="7" t="s">
        <v>66</v>
      </c>
      <c r="D69" s="8" t="s">
        <v>105</v>
      </c>
      <c r="E69" s="9" t="s">
        <v>76</v>
      </c>
      <c r="F69" s="9" t="s">
        <v>76</v>
      </c>
      <c r="G69" s="7" t="s">
        <v>81</v>
      </c>
      <c r="H69" s="7" t="s">
        <v>204</v>
      </c>
      <c r="I69" s="12" t="s">
        <v>516</v>
      </c>
      <c r="J69" s="7">
        <v>7.9</v>
      </c>
      <c r="K69" s="7" t="s">
        <v>131</v>
      </c>
      <c r="L69" s="7"/>
      <c r="M69" s="7"/>
      <c r="N69" s="16" t="s">
        <v>222</v>
      </c>
      <c r="O69" s="7"/>
      <c r="P69" s="7"/>
    </row>
    <row r="70" spans="1:16">
      <c r="A70" s="6">
        <v>69</v>
      </c>
      <c r="B70" s="7" t="s">
        <v>1047</v>
      </c>
      <c r="C70" s="7" t="s">
        <v>66</v>
      </c>
      <c r="D70" s="8" t="s">
        <v>799</v>
      </c>
      <c r="E70" s="9" t="s">
        <v>68</v>
      </c>
      <c r="F70" s="9" t="s">
        <v>68</v>
      </c>
      <c r="G70" s="7" t="s">
        <v>1048</v>
      </c>
      <c r="H70" s="7" t="s">
        <v>204</v>
      </c>
      <c r="I70" s="7"/>
      <c r="J70" s="7">
        <v>3</v>
      </c>
      <c r="K70" s="7" t="s">
        <v>1049</v>
      </c>
      <c r="L70" s="7"/>
      <c r="M70" s="7"/>
      <c r="N70" s="7"/>
      <c r="O70" s="7"/>
      <c r="P70" s="7" t="s">
        <v>1050</v>
      </c>
    </row>
    <row r="71" spans="1:16">
      <c r="A71" s="6">
        <v>70</v>
      </c>
      <c r="B71" s="7" t="s">
        <v>1051</v>
      </c>
      <c r="C71" s="7" t="s">
        <v>66</v>
      </c>
      <c r="D71" s="8" t="s">
        <v>944</v>
      </c>
      <c r="E71" s="9" t="s">
        <v>76</v>
      </c>
      <c r="F71" s="9" t="s">
        <v>76</v>
      </c>
      <c r="G71" s="7" t="s">
        <v>81</v>
      </c>
      <c r="H71" s="7" t="s">
        <v>204</v>
      </c>
      <c r="I71" s="12" t="s">
        <v>516</v>
      </c>
      <c r="J71" s="18">
        <v>4.8</v>
      </c>
      <c r="K71" s="7" t="s">
        <v>331</v>
      </c>
      <c r="L71" s="7"/>
      <c r="M71" s="7"/>
      <c r="N71" s="7"/>
      <c r="O71" s="7"/>
      <c r="P71" s="7"/>
    </row>
    <row r="72" spans="1:16">
      <c r="A72" s="6">
        <v>71</v>
      </c>
      <c r="B72" s="7" t="s">
        <v>1052</v>
      </c>
      <c r="C72" s="7" t="s">
        <v>66</v>
      </c>
      <c r="D72" s="8" t="s">
        <v>918</v>
      </c>
      <c r="E72" s="9" t="s">
        <v>76</v>
      </c>
      <c r="F72" s="9" t="s">
        <v>76</v>
      </c>
      <c r="G72" s="7" t="s">
        <v>686</v>
      </c>
      <c r="H72" s="7" t="s">
        <v>204</v>
      </c>
      <c r="I72" s="7"/>
      <c r="J72" s="14">
        <v>2.74</v>
      </c>
      <c r="K72" s="7" t="s">
        <v>1053</v>
      </c>
      <c r="L72" s="7"/>
      <c r="M72" s="7"/>
      <c r="N72" s="7"/>
      <c r="O72" s="7"/>
      <c r="P72" s="7"/>
    </row>
    <row r="73" spans="1:16">
      <c r="A73" s="6">
        <v>72</v>
      </c>
      <c r="B73" s="7" t="s">
        <v>1054</v>
      </c>
      <c r="C73" s="7" t="s">
        <v>66</v>
      </c>
      <c r="D73" s="8" t="s">
        <v>944</v>
      </c>
      <c r="E73" s="9" t="s">
        <v>76</v>
      </c>
      <c r="F73" s="9" t="s">
        <v>76</v>
      </c>
      <c r="G73" s="7" t="s">
        <v>550</v>
      </c>
      <c r="H73" s="7" t="s">
        <v>204</v>
      </c>
      <c r="I73" s="7"/>
      <c r="J73" s="7">
        <v>2.67</v>
      </c>
      <c r="K73" s="7" t="s">
        <v>1055</v>
      </c>
      <c r="L73" s="7" t="s">
        <v>488</v>
      </c>
      <c r="M73" s="7"/>
      <c r="N73" s="7"/>
      <c r="O73" s="7"/>
      <c r="P73" s="7"/>
    </row>
    <row r="74" spans="1:16">
      <c r="A74" s="6">
        <v>73</v>
      </c>
      <c r="B74" s="7" t="s">
        <v>1056</v>
      </c>
      <c r="C74" s="7" t="s">
        <v>66</v>
      </c>
      <c r="D74" s="8" t="s">
        <v>1057</v>
      </c>
      <c r="E74" s="9" t="s">
        <v>76</v>
      </c>
      <c r="F74" s="9" t="s">
        <v>76</v>
      </c>
      <c r="G74" s="7" t="s">
        <v>81</v>
      </c>
      <c r="H74" s="7" t="s">
        <v>204</v>
      </c>
      <c r="I74" s="12" t="s">
        <v>516</v>
      </c>
      <c r="J74" s="7">
        <v>4.84</v>
      </c>
      <c r="K74" s="7" t="s">
        <v>430</v>
      </c>
      <c r="L74" s="7" t="s">
        <v>125</v>
      </c>
      <c r="M74" s="7"/>
      <c r="N74" s="7"/>
      <c r="O74" s="7"/>
      <c r="P74" s="7"/>
    </row>
    <row r="75" spans="1:16">
      <c r="A75" s="6">
        <v>74</v>
      </c>
      <c r="B75" s="7" t="s">
        <v>1058</v>
      </c>
      <c r="C75" s="7" t="s">
        <v>66</v>
      </c>
      <c r="D75" s="8" t="s">
        <v>241</v>
      </c>
      <c r="E75" s="9" t="s">
        <v>76</v>
      </c>
      <c r="F75" s="9" t="s">
        <v>76</v>
      </c>
      <c r="G75" s="7" t="s">
        <v>1059</v>
      </c>
      <c r="H75" s="7" t="s">
        <v>204</v>
      </c>
      <c r="I75" s="7"/>
      <c r="J75" s="14">
        <v>2.74</v>
      </c>
      <c r="K75" s="7" t="s">
        <v>145</v>
      </c>
      <c r="L75" s="7"/>
      <c r="M75" s="7"/>
      <c r="N75" s="7"/>
      <c r="O75" s="7"/>
      <c r="P75" s="7"/>
    </row>
    <row r="76" spans="1:16">
      <c r="A76" s="6">
        <v>75</v>
      </c>
      <c r="B76" s="7" t="s">
        <v>1060</v>
      </c>
      <c r="C76" s="7" t="s">
        <v>66</v>
      </c>
      <c r="D76" s="8" t="s">
        <v>153</v>
      </c>
      <c r="E76" s="9" t="s">
        <v>76</v>
      </c>
      <c r="F76" s="9" t="s">
        <v>76</v>
      </c>
      <c r="G76" s="7" t="s">
        <v>102</v>
      </c>
      <c r="H76" s="7" t="s">
        <v>251</v>
      </c>
      <c r="I76" s="12" t="s">
        <v>516</v>
      </c>
      <c r="J76" s="7">
        <v>3.08</v>
      </c>
      <c r="K76" s="7" t="s">
        <v>426</v>
      </c>
      <c r="L76" s="7"/>
      <c r="M76" s="7" t="s">
        <v>146</v>
      </c>
      <c r="N76" s="7"/>
      <c r="O76" s="7"/>
      <c r="P76" s="7"/>
    </row>
    <row r="77" spans="1:16">
      <c r="A77" s="6">
        <v>76</v>
      </c>
      <c r="B77" s="7" t="s">
        <v>1061</v>
      </c>
      <c r="C77" s="7" t="s">
        <v>66</v>
      </c>
      <c r="D77" s="8" t="s">
        <v>1062</v>
      </c>
      <c r="E77" s="9" t="s">
        <v>76</v>
      </c>
      <c r="F77" s="9" t="s">
        <v>76</v>
      </c>
      <c r="G77" s="7" t="s">
        <v>102</v>
      </c>
      <c r="H77" s="7" t="s">
        <v>251</v>
      </c>
      <c r="I77" s="12" t="s">
        <v>516</v>
      </c>
      <c r="J77" s="7">
        <v>2.93</v>
      </c>
      <c r="K77" s="7" t="s">
        <v>1063</v>
      </c>
      <c r="L77" s="7"/>
      <c r="M77" s="7"/>
      <c r="N77" s="7"/>
      <c r="O77" s="7"/>
      <c r="P77" s="7"/>
    </row>
    <row r="78" spans="1:16">
      <c r="A78" s="6">
        <v>77</v>
      </c>
      <c r="B78" s="7" t="s">
        <v>1064</v>
      </c>
      <c r="C78" s="7" t="s">
        <v>66</v>
      </c>
      <c r="D78" s="8" t="s">
        <v>91</v>
      </c>
      <c r="E78" s="9" t="s">
        <v>76</v>
      </c>
      <c r="F78" s="9" t="s">
        <v>76</v>
      </c>
      <c r="G78" s="7" t="s">
        <v>686</v>
      </c>
      <c r="H78" s="7" t="s">
        <v>251</v>
      </c>
      <c r="I78" s="7"/>
      <c r="J78" s="14">
        <v>2.74</v>
      </c>
      <c r="K78" s="7" t="s">
        <v>1065</v>
      </c>
      <c r="L78" s="7"/>
      <c r="M78" s="7"/>
      <c r="N78" s="7" t="s">
        <v>970</v>
      </c>
      <c r="O78" s="7"/>
      <c r="P78" s="7"/>
    </row>
    <row r="79" spans="1:16">
      <c r="A79" s="6">
        <v>78</v>
      </c>
      <c r="B79" s="7" t="s">
        <v>1066</v>
      </c>
      <c r="C79" s="7" t="s">
        <v>66</v>
      </c>
      <c r="D79" s="8" t="s">
        <v>1067</v>
      </c>
      <c r="E79" s="9" t="s">
        <v>76</v>
      </c>
      <c r="F79" s="9" t="s">
        <v>76</v>
      </c>
      <c r="G79" s="7" t="s">
        <v>1068</v>
      </c>
      <c r="H79" s="7" t="s">
        <v>251</v>
      </c>
      <c r="I79" s="7"/>
      <c r="J79" s="7">
        <v>2.28</v>
      </c>
      <c r="K79" s="7" t="s">
        <v>131</v>
      </c>
      <c r="L79" s="7"/>
      <c r="M79" s="7" t="s">
        <v>925</v>
      </c>
      <c r="N79" s="7"/>
      <c r="O79" s="7"/>
      <c r="P79" s="7"/>
    </row>
    <row r="80" spans="1:16">
      <c r="A80" s="6">
        <v>79</v>
      </c>
      <c r="B80" s="7" t="s">
        <v>1069</v>
      </c>
      <c r="C80" s="7" t="s">
        <v>66</v>
      </c>
      <c r="D80" s="8" t="s">
        <v>422</v>
      </c>
      <c r="E80" s="9" t="s">
        <v>76</v>
      </c>
      <c r="F80" s="9" t="s">
        <v>76</v>
      </c>
      <c r="G80" s="7" t="s">
        <v>85</v>
      </c>
      <c r="H80" s="7" t="s">
        <v>251</v>
      </c>
      <c r="I80" s="12" t="s">
        <v>516</v>
      </c>
      <c r="J80" s="14">
        <v>2.74</v>
      </c>
      <c r="K80" s="7" t="s">
        <v>649</v>
      </c>
      <c r="L80" s="7"/>
      <c r="M80" s="7"/>
      <c r="N80" s="7"/>
      <c r="O80" s="7"/>
      <c r="P80" s="7"/>
    </row>
    <row r="81" spans="1:16">
      <c r="A81" s="6">
        <v>80</v>
      </c>
      <c r="B81" s="7" t="s">
        <v>1070</v>
      </c>
      <c r="C81" s="7" t="s">
        <v>66</v>
      </c>
      <c r="D81" s="8" t="s">
        <v>75</v>
      </c>
      <c r="E81" s="9" t="s">
        <v>76</v>
      </c>
      <c r="F81" s="9" t="s">
        <v>76</v>
      </c>
      <c r="G81" s="7" t="s">
        <v>1071</v>
      </c>
      <c r="H81" s="7" t="s">
        <v>251</v>
      </c>
      <c r="I81" s="7"/>
      <c r="J81" s="14">
        <v>2.74</v>
      </c>
      <c r="K81" s="7" t="s">
        <v>121</v>
      </c>
      <c r="L81" s="7"/>
      <c r="M81" s="7"/>
      <c r="N81" s="7"/>
      <c r="O81" s="7"/>
      <c r="P81" s="7"/>
    </row>
    <row r="82" spans="1:16">
      <c r="A82" s="6">
        <v>81</v>
      </c>
      <c r="B82" s="7" t="s">
        <v>1072</v>
      </c>
      <c r="C82" s="7" t="s">
        <v>436</v>
      </c>
      <c r="D82" s="8" t="s">
        <v>570</v>
      </c>
      <c r="E82" s="9" t="s">
        <v>76</v>
      </c>
      <c r="F82" s="9" t="s">
        <v>76</v>
      </c>
      <c r="G82" s="7" t="s">
        <v>1048</v>
      </c>
      <c r="H82" s="7" t="s">
        <v>251</v>
      </c>
      <c r="I82" s="7"/>
      <c r="J82" s="7">
        <v>3.34</v>
      </c>
      <c r="K82" s="7" t="s">
        <v>660</v>
      </c>
      <c r="L82" s="7" t="s">
        <v>125</v>
      </c>
      <c r="M82" s="7"/>
      <c r="N82" s="7" t="s">
        <v>970</v>
      </c>
      <c r="O82" s="7"/>
      <c r="P82" s="7"/>
    </row>
    <row r="83" spans="1:16">
      <c r="A83" s="6">
        <v>82</v>
      </c>
      <c r="B83" s="7" t="s">
        <v>1073</v>
      </c>
      <c r="C83" s="7" t="s">
        <v>66</v>
      </c>
      <c r="D83" s="8" t="s">
        <v>284</v>
      </c>
      <c r="E83" s="9" t="s">
        <v>76</v>
      </c>
      <c r="F83" s="9" t="s">
        <v>76</v>
      </c>
      <c r="G83" s="7" t="s">
        <v>1074</v>
      </c>
      <c r="H83" s="7" t="s">
        <v>251</v>
      </c>
      <c r="I83" s="7"/>
      <c r="J83" s="7">
        <v>3.28</v>
      </c>
      <c r="K83" s="7" t="s">
        <v>319</v>
      </c>
      <c r="L83" s="7"/>
      <c r="M83" s="7" t="s">
        <v>997</v>
      </c>
      <c r="N83" s="16" t="s">
        <v>222</v>
      </c>
      <c r="O83" s="7"/>
      <c r="P83" s="7" t="s">
        <v>1075</v>
      </c>
    </row>
    <row r="84" spans="1:16">
      <c r="A84" s="6">
        <v>83</v>
      </c>
      <c r="B84" s="7" t="s">
        <v>1076</v>
      </c>
      <c r="C84" s="7" t="s">
        <v>66</v>
      </c>
      <c r="D84" s="8" t="s">
        <v>101</v>
      </c>
      <c r="E84" s="9" t="s">
        <v>76</v>
      </c>
      <c r="F84" s="9" t="s">
        <v>76</v>
      </c>
      <c r="G84" s="7" t="s">
        <v>81</v>
      </c>
      <c r="H84" s="7" t="s">
        <v>251</v>
      </c>
      <c r="I84" s="12" t="s">
        <v>516</v>
      </c>
      <c r="J84" s="7">
        <v>3.62</v>
      </c>
      <c r="K84" s="7" t="s">
        <v>430</v>
      </c>
      <c r="L84" s="7"/>
      <c r="M84" s="7"/>
      <c r="N84" s="7"/>
      <c r="O84" s="7"/>
      <c r="P84" s="7"/>
    </row>
    <row r="85" spans="1:16">
      <c r="A85" s="6">
        <v>84</v>
      </c>
      <c r="B85" s="7" t="s">
        <v>1077</v>
      </c>
      <c r="C85" s="7" t="s">
        <v>66</v>
      </c>
      <c r="D85" s="8" t="s">
        <v>1078</v>
      </c>
      <c r="E85" s="9" t="s">
        <v>76</v>
      </c>
      <c r="F85" s="9" t="s">
        <v>76</v>
      </c>
      <c r="G85" s="7" t="s">
        <v>85</v>
      </c>
      <c r="H85" s="7" t="s">
        <v>251</v>
      </c>
      <c r="I85" s="12" t="s">
        <v>516</v>
      </c>
      <c r="J85" s="7">
        <v>2.5</v>
      </c>
      <c r="K85" s="7" t="s">
        <v>220</v>
      </c>
      <c r="L85" s="7"/>
      <c r="M85" s="7"/>
      <c r="N85" s="7"/>
      <c r="O85" s="7"/>
      <c r="P85" s="7"/>
    </row>
    <row r="86" spans="1:16">
      <c r="A86" s="6">
        <v>85</v>
      </c>
      <c r="B86" s="7" t="s">
        <v>1079</v>
      </c>
      <c r="C86" s="7" t="s">
        <v>66</v>
      </c>
      <c r="D86" s="8" t="s">
        <v>539</v>
      </c>
      <c r="E86" s="9" t="s">
        <v>68</v>
      </c>
      <c r="F86" s="9" t="s">
        <v>68</v>
      </c>
      <c r="G86" s="7" t="s">
        <v>85</v>
      </c>
      <c r="H86" s="7" t="s">
        <v>288</v>
      </c>
      <c r="I86" s="12" t="s">
        <v>516</v>
      </c>
      <c r="J86" s="15">
        <v>3.49</v>
      </c>
      <c r="K86" s="7" t="s">
        <v>649</v>
      </c>
      <c r="L86" s="7"/>
      <c r="M86" s="7" t="s">
        <v>941</v>
      </c>
      <c r="N86" s="7"/>
      <c r="O86" s="7"/>
      <c r="P86" s="7" t="s">
        <v>1080</v>
      </c>
    </row>
    <row r="87" spans="1:16">
      <c r="A87" s="6">
        <v>86</v>
      </c>
      <c r="B87" s="7" t="s">
        <v>1081</v>
      </c>
      <c r="C87" s="7" t="s">
        <v>66</v>
      </c>
      <c r="D87" s="8" t="s">
        <v>67</v>
      </c>
      <c r="E87" s="9" t="s">
        <v>68</v>
      </c>
      <c r="F87" s="9" t="s">
        <v>68</v>
      </c>
      <c r="G87" s="7" t="s">
        <v>550</v>
      </c>
      <c r="H87" s="7" t="s">
        <v>288</v>
      </c>
      <c r="I87" s="7"/>
      <c r="J87" s="15">
        <v>3.49</v>
      </c>
      <c r="K87" s="7" t="s">
        <v>867</v>
      </c>
      <c r="L87" s="7" t="s">
        <v>125</v>
      </c>
      <c r="M87" s="7"/>
      <c r="N87" s="7" t="s">
        <v>970</v>
      </c>
      <c r="O87" s="7"/>
      <c r="P87" s="7" t="s">
        <v>1082</v>
      </c>
    </row>
    <row r="88" spans="1:16">
      <c r="A88" s="6">
        <v>87</v>
      </c>
      <c r="B88" s="7" t="s">
        <v>1083</v>
      </c>
      <c r="C88" s="7" t="s">
        <v>66</v>
      </c>
      <c r="D88" s="8" t="s">
        <v>166</v>
      </c>
      <c r="E88" s="9" t="s">
        <v>68</v>
      </c>
      <c r="F88" s="9" t="s">
        <v>68</v>
      </c>
      <c r="G88" s="7" t="s">
        <v>1084</v>
      </c>
      <c r="H88" s="7" t="s">
        <v>288</v>
      </c>
      <c r="I88" s="7"/>
      <c r="J88" s="15">
        <v>3.49</v>
      </c>
      <c r="K88" s="7" t="s">
        <v>354</v>
      </c>
      <c r="L88" s="7" t="s">
        <v>125</v>
      </c>
      <c r="M88" s="7" t="s">
        <v>937</v>
      </c>
      <c r="N88" s="7" t="s">
        <v>970</v>
      </c>
      <c r="O88" s="7"/>
      <c r="P88" s="7" t="s">
        <v>1085</v>
      </c>
    </row>
    <row r="89" spans="1:16">
      <c r="A89" s="6">
        <v>88</v>
      </c>
      <c r="B89" s="7" t="s">
        <v>1086</v>
      </c>
      <c r="C89" s="7" t="s">
        <v>66</v>
      </c>
      <c r="D89" s="8" t="s">
        <v>413</v>
      </c>
      <c r="E89" s="9" t="s">
        <v>68</v>
      </c>
      <c r="F89" s="9" t="s">
        <v>68</v>
      </c>
      <c r="G89" s="7" t="s">
        <v>85</v>
      </c>
      <c r="H89" s="7" t="s">
        <v>288</v>
      </c>
      <c r="I89" s="12" t="s">
        <v>516</v>
      </c>
      <c r="J89" s="7">
        <v>3.11</v>
      </c>
      <c r="K89" s="7" t="s">
        <v>175</v>
      </c>
      <c r="L89" s="7"/>
      <c r="M89" s="16" t="s">
        <v>849</v>
      </c>
      <c r="N89" s="7" t="s">
        <v>163</v>
      </c>
      <c r="O89" s="7"/>
      <c r="P89" s="7" t="s">
        <v>1087</v>
      </c>
    </row>
    <row r="90" spans="1:16">
      <c r="A90" s="6">
        <v>89</v>
      </c>
      <c r="B90" s="7" t="s">
        <v>1088</v>
      </c>
      <c r="C90" s="7" t="s">
        <v>66</v>
      </c>
      <c r="D90" s="8" t="s">
        <v>946</v>
      </c>
      <c r="E90" s="9" t="s">
        <v>68</v>
      </c>
      <c r="F90" s="9" t="s">
        <v>68</v>
      </c>
      <c r="G90" s="7" t="s">
        <v>1089</v>
      </c>
      <c r="H90" s="7" t="s">
        <v>288</v>
      </c>
      <c r="I90" s="7"/>
      <c r="J90" s="15">
        <v>3.49</v>
      </c>
      <c r="K90" s="7" t="s">
        <v>607</v>
      </c>
      <c r="L90" s="7"/>
      <c r="M90" s="7"/>
      <c r="N90" s="7" t="s">
        <v>970</v>
      </c>
      <c r="O90" s="7"/>
      <c r="P90" s="18"/>
    </row>
    <row r="91" spans="1:16">
      <c r="A91" s="6">
        <v>90</v>
      </c>
      <c r="B91" s="7" t="s">
        <v>1090</v>
      </c>
      <c r="C91" s="7" t="s">
        <v>66</v>
      </c>
      <c r="D91" s="8" t="s">
        <v>282</v>
      </c>
      <c r="E91" s="9" t="s">
        <v>68</v>
      </c>
      <c r="F91" s="9" t="s">
        <v>68</v>
      </c>
      <c r="G91" s="7" t="s">
        <v>1091</v>
      </c>
      <c r="H91" s="7" t="s">
        <v>288</v>
      </c>
      <c r="I91" s="7"/>
      <c r="J91" s="15">
        <v>3.49</v>
      </c>
      <c r="K91" s="7" t="s">
        <v>517</v>
      </c>
      <c r="L91" s="7"/>
      <c r="M91" s="7"/>
      <c r="N91" s="7"/>
      <c r="O91" s="7"/>
      <c r="P91" s="7" t="s">
        <v>1092</v>
      </c>
    </row>
    <row r="92" spans="1:16">
      <c r="A92" s="6">
        <v>91</v>
      </c>
      <c r="B92" s="7" t="s">
        <v>1093</v>
      </c>
      <c r="C92" s="7" t="s">
        <v>66</v>
      </c>
      <c r="D92" s="8" t="s">
        <v>532</v>
      </c>
      <c r="E92" s="9" t="s">
        <v>68</v>
      </c>
      <c r="F92" s="9" t="s">
        <v>68</v>
      </c>
      <c r="G92" s="7" t="s">
        <v>1035</v>
      </c>
      <c r="H92" s="7" t="s">
        <v>288</v>
      </c>
      <c r="I92" s="7"/>
      <c r="J92" s="7">
        <v>3.13</v>
      </c>
      <c r="K92" s="7" t="s">
        <v>607</v>
      </c>
      <c r="L92" s="7"/>
      <c r="M92" s="16" t="s">
        <v>1094</v>
      </c>
      <c r="N92" s="7" t="s">
        <v>970</v>
      </c>
      <c r="O92" s="7"/>
      <c r="P92" s="7" t="s">
        <v>1095</v>
      </c>
    </row>
    <row r="93" spans="1:16">
      <c r="A93" s="6">
        <v>92</v>
      </c>
      <c r="B93" s="7" t="s">
        <v>1096</v>
      </c>
      <c r="C93" s="7" t="s">
        <v>66</v>
      </c>
      <c r="D93" s="8" t="s">
        <v>91</v>
      </c>
      <c r="E93" s="9" t="s">
        <v>76</v>
      </c>
      <c r="F93" s="9" t="s">
        <v>76</v>
      </c>
      <c r="G93" s="7" t="s">
        <v>106</v>
      </c>
      <c r="H93" s="7" t="s">
        <v>300</v>
      </c>
      <c r="I93" s="7">
        <v>211</v>
      </c>
      <c r="J93" s="7">
        <v>3.13</v>
      </c>
      <c r="K93" s="7" t="s">
        <v>103</v>
      </c>
      <c r="L93" s="7"/>
      <c r="M93" s="7" t="s">
        <v>997</v>
      </c>
      <c r="N93" s="7" t="s">
        <v>163</v>
      </c>
      <c r="O93" s="7"/>
      <c r="P93" s="7"/>
    </row>
    <row r="94" spans="1:16">
      <c r="A94" s="6">
        <v>93</v>
      </c>
      <c r="B94" s="7" t="s">
        <v>1097</v>
      </c>
      <c r="C94" s="7" t="s">
        <v>66</v>
      </c>
      <c r="D94" s="8" t="s">
        <v>216</v>
      </c>
      <c r="E94" s="9" t="s">
        <v>76</v>
      </c>
      <c r="F94" s="9" t="s">
        <v>76</v>
      </c>
      <c r="G94" s="7" t="s">
        <v>1098</v>
      </c>
      <c r="H94" s="7" t="s">
        <v>300</v>
      </c>
      <c r="I94" s="7"/>
      <c r="J94" s="7">
        <v>81</v>
      </c>
      <c r="K94" s="7" t="s">
        <v>303</v>
      </c>
      <c r="L94" s="7"/>
      <c r="M94" s="7"/>
      <c r="N94" s="16" t="s">
        <v>222</v>
      </c>
      <c r="O94" s="7"/>
      <c r="P94" s="7"/>
    </row>
    <row r="95" spans="1:16">
      <c r="A95" s="6">
        <v>94</v>
      </c>
      <c r="B95" s="7" t="s">
        <v>1099</v>
      </c>
      <c r="C95" s="7" t="s">
        <v>66</v>
      </c>
      <c r="D95" s="8" t="s">
        <v>80</v>
      </c>
      <c r="E95" s="9" t="s">
        <v>76</v>
      </c>
      <c r="F95" s="9" t="s">
        <v>76</v>
      </c>
      <c r="G95" s="7" t="s">
        <v>472</v>
      </c>
      <c r="H95" s="7" t="s">
        <v>300</v>
      </c>
      <c r="I95" s="7"/>
      <c r="J95" s="7">
        <v>3.68</v>
      </c>
      <c r="K95" s="7" t="s">
        <v>242</v>
      </c>
      <c r="L95" s="7"/>
      <c r="M95" s="7" t="s">
        <v>997</v>
      </c>
      <c r="N95" s="7" t="s">
        <v>970</v>
      </c>
      <c r="O95" s="7"/>
      <c r="P95" s="7"/>
    </row>
    <row r="96" spans="1:16">
      <c r="A96" s="6">
        <v>95</v>
      </c>
      <c r="B96" s="7" t="s">
        <v>1100</v>
      </c>
      <c r="C96" s="7" t="s">
        <v>66</v>
      </c>
      <c r="D96" s="8" t="s">
        <v>230</v>
      </c>
      <c r="E96" s="9" t="s">
        <v>76</v>
      </c>
      <c r="F96" s="9" t="s">
        <v>76</v>
      </c>
      <c r="G96" s="7" t="s">
        <v>81</v>
      </c>
      <c r="H96" s="7" t="s">
        <v>300</v>
      </c>
      <c r="I96" s="12" t="s">
        <v>516</v>
      </c>
      <c r="J96" s="7">
        <v>5.22</v>
      </c>
      <c r="K96" s="7" t="s">
        <v>510</v>
      </c>
      <c r="L96" s="7"/>
      <c r="M96" s="7"/>
      <c r="N96" s="7"/>
      <c r="O96" s="7"/>
      <c r="P96" s="7"/>
    </row>
    <row r="97" spans="1:16">
      <c r="A97" s="6">
        <v>96</v>
      </c>
      <c r="B97" s="7" t="s">
        <v>1101</v>
      </c>
      <c r="C97" s="7" t="s">
        <v>66</v>
      </c>
      <c r="D97" s="8" t="s">
        <v>565</v>
      </c>
      <c r="E97" s="9" t="s">
        <v>76</v>
      </c>
      <c r="F97" s="9" t="s">
        <v>76</v>
      </c>
      <c r="G97" s="7" t="s">
        <v>81</v>
      </c>
      <c r="H97" s="7" t="s">
        <v>300</v>
      </c>
      <c r="I97" s="12" t="s">
        <v>516</v>
      </c>
      <c r="J97" s="7">
        <v>3.74</v>
      </c>
      <c r="K97" s="7" t="s">
        <v>131</v>
      </c>
      <c r="L97" s="7"/>
      <c r="M97" s="7" t="s">
        <v>925</v>
      </c>
      <c r="N97" s="7"/>
      <c r="O97" s="7"/>
      <c r="P97" s="7"/>
    </row>
    <row r="98" spans="1:16">
      <c r="A98" s="6">
        <v>97</v>
      </c>
      <c r="B98" s="7" t="s">
        <v>1102</v>
      </c>
      <c r="C98" s="7" t="s">
        <v>66</v>
      </c>
      <c r="D98" s="8" t="s">
        <v>597</v>
      </c>
      <c r="E98" s="9" t="s">
        <v>76</v>
      </c>
      <c r="F98" s="9" t="s">
        <v>76</v>
      </c>
      <c r="G98" s="7" t="s">
        <v>255</v>
      </c>
      <c r="H98" s="7" t="s">
        <v>300</v>
      </c>
      <c r="I98" s="7"/>
      <c r="J98" s="7">
        <v>2.37</v>
      </c>
      <c r="K98" s="7" t="s">
        <v>242</v>
      </c>
      <c r="L98" s="7"/>
      <c r="M98" s="16" t="s">
        <v>146</v>
      </c>
      <c r="N98" s="7" t="s">
        <v>970</v>
      </c>
      <c r="O98" s="7"/>
      <c r="P98" s="7"/>
    </row>
    <row r="99" spans="1:16">
      <c r="A99" s="6">
        <v>98</v>
      </c>
      <c r="B99" s="7" t="s">
        <v>1103</v>
      </c>
      <c r="C99" s="7" t="s">
        <v>66</v>
      </c>
      <c r="D99" s="8" t="s">
        <v>817</v>
      </c>
      <c r="E99" s="9" t="s">
        <v>68</v>
      </c>
      <c r="F99" s="9" t="s">
        <v>68</v>
      </c>
      <c r="G99" s="7" t="s">
        <v>324</v>
      </c>
      <c r="H99" s="7" t="s">
        <v>300</v>
      </c>
      <c r="I99" s="7"/>
      <c r="J99" s="15">
        <v>3.49</v>
      </c>
      <c r="K99" s="7" t="s">
        <v>733</v>
      </c>
      <c r="L99" s="7"/>
      <c r="M99" s="7" t="s">
        <v>1104</v>
      </c>
      <c r="N99" s="7" t="s">
        <v>970</v>
      </c>
      <c r="O99" s="7"/>
      <c r="P99" s="7" t="s">
        <v>1105</v>
      </c>
    </row>
    <row r="100" spans="1:16">
      <c r="A100" s="6">
        <v>99</v>
      </c>
      <c r="B100" s="7" t="s">
        <v>1106</v>
      </c>
      <c r="C100" s="7" t="s">
        <v>66</v>
      </c>
      <c r="D100" s="8" t="s">
        <v>1057</v>
      </c>
      <c r="E100" s="9" t="s">
        <v>76</v>
      </c>
      <c r="F100" s="9" t="s">
        <v>76</v>
      </c>
      <c r="G100" s="7" t="s">
        <v>102</v>
      </c>
      <c r="H100" s="7" t="s">
        <v>300</v>
      </c>
      <c r="I100" s="12" t="s">
        <v>516</v>
      </c>
      <c r="J100" s="7">
        <v>2.66</v>
      </c>
      <c r="K100" s="7" t="s">
        <v>581</v>
      </c>
      <c r="L100" s="7"/>
      <c r="M100" s="7"/>
      <c r="N100" s="7"/>
      <c r="O100" s="7"/>
      <c r="P100" s="7"/>
    </row>
    <row r="101" spans="1:16">
      <c r="A101" s="6">
        <v>100</v>
      </c>
      <c r="B101" s="7" t="s">
        <v>1107</v>
      </c>
      <c r="C101" s="7" t="s">
        <v>66</v>
      </c>
      <c r="D101" s="8" t="s">
        <v>1078</v>
      </c>
      <c r="E101" s="9" t="s">
        <v>76</v>
      </c>
      <c r="F101" s="9" t="s">
        <v>76</v>
      </c>
      <c r="G101" s="7" t="s">
        <v>102</v>
      </c>
      <c r="H101" s="7" t="s">
        <v>300</v>
      </c>
      <c r="I101" s="12" t="s">
        <v>516</v>
      </c>
      <c r="J101" s="7">
        <v>3.15</v>
      </c>
      <c r="K101" s="7" t="s">
        <v>670</v>
      </c>
      <c r="L101" s="7"/>
      <c r="M101" s="7"/>
      <c r="N101" s="16" t="s">
        <v>222</v>
      </c>
      <c r="O101" s="7"/>
      <c r="P101" s="7"/>
    </row>
    <row r="102" spans="1:16">
      <c r="A102" s="6">
        <v>101</v>
      </c>
      <c r="B102" s="7" t="s">
        <v>1108</v>
      </c>
      <c r="C102" s="7" t="s">
        <v>66</v>
      </c>
      <c r="D102" s="8" t="s">
        <v>944</v>
      </c>
      <c r="E102" s="9" t="s">
        <v>76</v>
      </c>
      <c r="F102" s="9" t="s">
        <v>76</v>
      </c>
      <c r="G102" s="7" t="s">
        <v>472</v>
      </c>
      <c r="H102" s="7" t="s">
        <v>300</v>
      </c>
      <c r="I102" s="7"/>
      <c r="J102" s="14">
        <v>2.74</v>
      </c>
      <c r="K102" s="7" t="s">
        <v>340</v>
      </c>
      <c r="L102" s="7"/>
      <c r="M102" s="7"/>
      <c r="N102" s="7"/>
      <c r="O102" s="7"/>
      <c r="P102" s="7"/>
    </row>
    <row r="103" spans="1:16">
      <c r="A103" s="6">
        <v>102</v>
      </c>
      <c r="B103" s="7" t="s">
        <v>1109</v>
      </c>
      <c r="C103" s="7" t="s">
        <v>66</v>
      </c>
      <c r="D103" s="8" t="s">
        <v>422</v>
      </c>
      <c r="E103" s="9" t="s">
        <v>76</v>
      </c>
      <c r="F103" s="9" t="s">
        <v>76</v>
      </c>
      <c r="G103" s="7" t="s">
        <v>81</v>
      </c>
      <c r="H103" s="7" t="s">
        <v>300</v>
      </c>
      <c r="I103" s="12" t="s">
        <v>516</v>
      </c>
      <c r="J103" s="7">
        <v>4.82</v>
      </c>
      <c r="K103" s="7" t="s">
        <v>303</v>
      </c>
      <c r="L103" s="7"/>
      <c r="M103" s="7" t="s">
        <v>925</v>
      </c>
      <c r="N103" s="7"/>
      <c r="O103" s="7"/>
      <c r="P103" s="7"/>
    </row>
    <row r="104" spans="1:16">
      <c r="A104" s="6">
        <v>103</v>
      </c>
      <c r="B104" s="7" t="s">
        <v>1110</v>
      </c>
      <c r="C104" s="7" t="s">
        <v>66</v>
      </c>
      <c r="D104" s="8" t="s">
        <v>227</v>
      </c>
      <c r="E104" s="9" t="s">
        <v>76</v>
      </c>
      <c r="F104" s="9" t="s">
        <v>76</v>
      </c>
      <c r="G104" s="7" t="s">
        <v>1111</v>
      </c>
      <c r="H104" s="7" t="s">
        <v>300</v>
      </c>
      <c r="I104" s="7"/>
      <c r="J104" s="7">
        <v>3</v>
      </c>
      <c r="K104" s="7" t="s">
        <v>1112</v>
      </c>
      <c r="L104" s="7"/>
      <c r="M104" s="7"/>
      <c r="N104" s="7" t="s">
        <v>163</v>
      </c>
      <c r="O104" s="7"/>
      <c r="P104" s="7"/>
    </row>
    <row r="105" spans="1:16">
      <c r="A105" s="6">
        <v>104</v>
      </c>
      <c r="B105" s="7" t="s">
        <v>1113</v>
      </c>
      <c r="C105" s="7" t="s">
        <v>66</v>
      </c>
      <c r="D105" s="8" t="s">
        <v>230</v>
      </c>
      <c r="E105" s="9" t="s">
        <v>76</v>
      </c>
      <c r="F105" s="9" t="s">
        <v>76</v>
      </c>
      <c r="G105" s="7" t="s">
        <v>472</v>
      </c>
      <c r="H105" s="7" t="s">
        <v>1114</v>
      </c>
      <c r="I105" s="7"/>
      <c r="J105" s="7">
        <v>2.56</v>
      </c>
      <c r="K105" s="7" t="s">
        <v>426</v>
      </c>
      <c r="L105" s="7"/>
      <c r="M105" s="7"/>
      <c r="N105" s="7"/>
      <c r="O105" s="7"/>
      <c r="P105" s="7"/>
    </row>
    <row r="106" spans="1:16">
      <c r="A106" s="6">
        <v>105</v>
      </c>
      <c r="B106" s="7" t="s">
        <v>1115</v>
      </c>
      <c r="C106" s="7" t="s">
        <v>66</v>
      </c>
      <c r="D106" s="8" t="s">
        <v>915</v>
      </c>
      <c r="E106" s="9" t="s">
        <v>76</v>
      </c>
      <c r="F106" s="9" t="s">
        <v>76</v>
      </c>
      <c r="G106" s="7" t="s">
        <v>102</v>
      </c>
      <c r="H106" s="7" t="s">
        <v>325</v>
      </c>
      <c r="I106" s="12" t="s">
        <v>516</v>
      </c>
      <c r="J106" s="7">
        <v>2.59</v>
      </c>
      <c r="K106" s="7" t="s">
        <v>994</v>
      </c>
      <c r="L106" s="7"/>
      <c r="M106" s="7"/>
      <c r="N106" s="7"/>
      <c r="O106" s="7"/>
      <c r="P106" s="7"/>
    </row>
    <row r="107" spans="1:16">
      <c r="A107" s="6">
        <v>106</v>
      </c>
      <c r="B107" s="7" t="s">
        <v>1116</v>
      </c>
      <c r="C107" s="7" t="s">
        <v>66</v>
      </c>
      <c r="D107" s="8" t="s">
        <v>565</v>
      </c>
      <c r="E107" s="9" t="s">
        <v>76</v>
      </c>
      <c r="F107" s="9" t="s">
        <v>76</v>
      </c>
      <c r="G107" s="7" t="s">
        <v>102</v>
      </c>
      <c r="H107" s="7" t="s">
        <v>325</v>
      </c>
      <c r="I107" s="12" t="s">
        <v>516</v>
      </c>
      <c r="J107" s="7">
        <v>2.71</v>
      </c>
      <c r="K107" s="7" t="s">
        <v>529</v>
      </c>
      <c r="L107" s="7"/>
      <c r="M107" s="7" t="s">
        <v>937</v>
      </c>
      <c r="N107" s="7"/>
      <c r="O107" s="7"/>
      <c r="P107" s="7"/>
    </row>
    <row r="108" spans="1:16">
      <c r="A108" s="6">
        <v>107</v>
      </c>
      <c r="B108" s="7" t="s">
        <v>1117</v>
      </c>
      <c r="C108" s="7" t="s">
        <v>66</v>
      </c>
      <c r="D108" s="8" t="s">
        <v>219</v>
      </c>
      <c r="E108" s="9" t="s">
        <v>76</v>
      </c>
      <c r="F108" s="9" t="s">
        <v>76</v>
      </c>
      <c r="G108" s="7" t="s">
        <v>600</v>
      </c>
      <c r="H108" s="7" t="s">
        <v>339</v>
      </c>
      <c r="I108" s="7"/>
      <c r="J108" s="7">
        <v>2.49</v>
      </c>
      <c r="K108" s="7" t="s">
        <v>1112</v>
      </c>
      <c r="L108" s="7"/>
      <c r="M108" s="7" t="s">
        <v>921</v>
      </c>
      <c r="N108" s="7" t="s">
        <v>163</v>
      </c>
      <c r="O108" s="7"/>
      <c r="P108" s="7"/>
    </row>
    <row r="109" spans="1:16">
      <c r="A109" s="6">
        <v>108</v>
      </c>
      <c r="B109" s="7" t="s">
        <v>1118</v>
      </c>
      <c r="C109" s="7" t="s">
        <v>66</v>
      </c>
      <c r="D109" s="8" t="s">
        <v>113</v>
      </c>
      <c r="E109" s="9" t="s">
        <v>76</v>
      </c>
      <c r="F109" s="9" t="s">
        <v>76</v>
      </c>
      <c r="G109" s="7" t="s">
        <v>69</v>
      </c>
      <c r="H109" s="7" t="s">
        <v>339</v>
      </c>
      <c r="I109" s="12" t="s">
        <v>516</v>
      </c>
      <c r="J109" s="14">
        <v>2.74</v>
      </c>
      <c r="K109" s="7" t="s">
        <v>264</v>
      </c>
      <c r="L109" s="7"/>
      <c r="M109" s="7"/>
      <c r="N109" s="7"/>
      <c r="O109" s="7"/>
      <c r="P109" s="7"/>
    </row>
    <row r="110" spans="1:16">
      <c r="A110" s="6">
        <v>109</v>
      </c>
      <c r="B110" s="7" t="s">
        <v>1119</v>
      </c>
      <c r="C110" s="7" t="s">
        <v>66</v>
      </c>
      <c r="D110" s="8" t="s">
        <v>570</v>
      </c>
      <c r="E110" s="9" t="s">
        <v>76</v>
      </c>
      <c r="F110" s="9" t="s">
        <v>76</v>
      </c>
      <c r="G110" s="7" t="s">
        <v>600</v>
      </c>
      <c r="H110" s="7" t="s">
        <v>339</v>
      </c>
      <c r="I110" s="7"/>
      <c r="J110" s="7">
        <v>2.32</v>
      </c>
      <c r="K110" s="7" t="s">
        <v>884</v>
      </c>
      <c r="L110" s="7"/>
      <c r="M110" s="7" t="s">
        <v>937</v>
      </c>
      <c r="N110" s="7"/>
      <c r="O110" s="7"/>
      <c r="P110" s="7"/>
    </row>
    <row r="111" ht="24" spans="1:16">
      <c r="A111" s="6">
        <v>110</v>
      </c>
      <c r="B111" s="7" t="s">
        <v>1120</v>
      </c>
      <c r="C111" s="7" t="s">
        <v>66</v>
      </c>
      <c r="D111" s="8" t="s">
        <v>166</v>
      </c>
      <c r="E111" s="9" t="s">
        <v>68</v>
      </c>
      <c r="F111" s="9" t="s">
        <v>68</v>
      </c>
      <c r="G111" s="7" t="s">
        <v>644</v>
      </c>
      <c r="H111" s="7" t="s">
        <v>348</v>
      </c>
      <c r="I111" s="7">
        <v>211</v>
      </c>
      <c r="J111" s="7">
        <v>3.35</v>
      </c>
      <c r="K111" s="7" t="s">
        <v>107</v>
      </c>
      <c r="L111" s="7"/>
      <c r="M111" s="16" t="s">
        <v>146</v>
      </c>
      <c r="N111" s="7" t="s">
        <v>163</v>
      </c>
      <c r="O111" s="7"/>
      <c r="P111" s="7" t="s">
        <v>1121</v>
      </c>
    </row>
    <row r="112" spans="1:16">
      <c r="A112" s="6">
        <v>111</v>
      </c>
      <c r="B112" s="7" t="s">
        <v>1122</v>
      </c>
      <c r="C112" s="7" t="s">
        <v>66</v>
      </c>
      <c r="D112" s="8" t="s">
        <v>183</v>
      </c>
      <c r="E112" s="9" t="s">
        <v>68</v>
      </c>
      <c r="F112" s="9" t="s">
        <v>68</v>
      </c>
      <c r="G112" s="7" t="s">
        <v>338</v>
      </c>
      <c r="H112" s="7" t="s">
        <v>348</v>
      </c>
      <c r="I112" s="7"/>
      <c r="J112" s="7">
        <v>2.8</v>
      </c>
      <c r="K112" s="7" t="s">
        <v>722</v>
      </c>
      <c r="L112" s="7"/>
      <c r="M112" s="7" t="s">
        <v>937</v>
      </c>
      <c r="N112" s="7" t="s">
        <v>970</v>
      </c>
      <c r="O112" s="7"/>
      <c r="P112" s="7" t="s">
        <v>1123</v>
      </c>
    </row>
    <row r="113" spans="1:16">
      <c r="A113" s="6">
        <v>112</v>
      </c>
      <c r="B113" s="7" t="s">
        <v>1124</v>
      </c>
      <c r="C113" s="7" t="s">
        <v>66</v>
      </c>
      <c r="D113" s="8" t="s">
        <v>299</v>
      </c>
      <c r="E113" s="9" t="s">
        <v>68</v>
      </c>
      <c r="F113" s="9" t="s">
        <v>68</v>
      </c>
      <c r="G113" s="7" t="s">
        <v>410</v>
      </c>
      <c r="H113" s="7" t="s">
        <v>348</v>
      </c>
      <c r="I113" s="7"/>
      <c r="J113" s="15">
        <v>3.49</v>
      </c>
      <c r="K113" s="7" t="s">
        <v>369</v>
      </c>
      <c r="L113" s="7"/>
      <c r="M113" s="7"/>
      <c r="N113" s="7"/>
      <c r="O113" s="7"/>
      <c r="P113" s="18"/>
    </row>
    <row r="114" spans="1:16">
      <c r="A114" s="6">
        <v>113</v>
      </c>
      <c r="B114" s="7" t="s">
        <v>1125</v>
      </c>
      <c r="C114" s="7" t="s">
        <v>66</v>
      </c>
      <c r="D114" s="8" t="s">
        <v>413</v>
      </c>
      <c r="E114" s="9" t="s">
        <v>68</v>
      </c>
      <c r="F114" s="9" t="s">
        <v>68</v>
      </c>
      <c r="G114" s="7" t="s">
        <v>85</v>
      </c>
      <c r="H114" s="7" t="s">
        <v>348</v>
      </c>
      <c r="I114" s="12" t="s">
        <v>516</v>
      </c>
      <c r="J114" s="7">
        <v>3.82</v>
      </c>
      <c r="K114" s="7" t="s">
        <v>145</v>
      </c>
      <c r="L114" s="7" t="s">
        <v>125</v>
      </c>
      <c r="M114" s="7" t="s">
        <v>921</v>
      </c>
      <c r="N114" s="7" t="s">
        <v>163</v>
      </c>
      <c r="O114" s="7"/>
      <c r="P114" s="18"/>
    </row>
    <row r="115" spans="1:16">
      <c r="A115" s="6">
        <v>114</v>
      </c>
      <c r="B115" s="7" t="s">
        <v>1126</v>
      </c>
      <c r="C115" s="7" t="s">
        <v>66</v>
      </c>
      <c r="D115" s="8" t="s">
        <v>930</v>
      </c>
      <c r="E115" s="9" t="s">
        <v>76</v>
      </c>
      <c r="F115" s="9" t="s">
        <v>76</v>
      </c>
      <c r="G115" s="7" t="s">
        <v>106</v>
      </c>
      <c r="H115" s="7" t="s">
        <v>348</v>
      </c>
      <c r="I115" s="7">
        <v>211</v>
      </c>
      <c r="J115" s="7">
        <v>3.4</v>
      </c>
      <c r="K115" s="7" t="s">
        <v>1127</v>
      </c>
      <c r="L115" s="7"/>
      <c r="M115" s="7" t="s">
        <v>941</v>
      </c>
      <c r="N115" s="7" t="s">
        <v>970</v>
      </c>
      <c r="O115" s="7"/>
      <c r="P115" s="7"/>
    </row>
    <row r="116" spans="1:16">
      <c r="A116" s="6">
        <v>115</v>
      </c>
      <c r="B116" s="7" t="s">
        <v>1128</v>
      </c>
      <c r="C116" s="7" t="s">
        <v>66</v>
      </c>
      <c r="D116" s="8" t="s">
        <v>219</v>
      </c>
      <c r="E116" s="9" t="s">
        <v>76</v>
      </c>
      <c r="F116" s="9" t="s">
        <v>76</v>
      </c>
      <c r="G116" s="7" t="s">
        <v>69</v>
      </c>
      <c r="H116" s="7" t="s">
        <v>348</v>
      </c>
      <c r="I116" s="12" t="s">
        <v>516</v>
      </c>
      <c r="J116" s="7">
        <v>2.6</v>
      </c>
      <c r="K116" s="7" t="s">
        <v>121</v>
      </c>
      <c r="L116" s="7"/>
      <c r="M116" s="7"/>
      <c r="N116" s="7"/>
      <c r="O116" s="7"/>
      <c r="P116" s="7"/>
    </row>
    <row r="117" spans="1:16">
      <c r="A117" s="6">
        <v>116</v>
      </c>
      <c r="B117" s="7" t="s">
        <v>1129</v>
      </c>
      <c r="C117" s="7" t="s">
        <v>66</v>
      </c>
      <c r="D117" s="8" t="s">
        <v>261</v>
      </c>
      <c r="E117" s="9" t="s">
        <v>68</v>
      </c>
      <c r="F117" s="9" t="s">
        <v>68</v>
      </c>
      <c r="G117" s="7" t="s">
        <v>77</v>
      </c>
      <c r="H117" s="7" t="s">
        <v>348</v>
      </c>
      <c r="I117" s="12" t="s">
        <v>516</v>
      </c>
      <c r="J117" s="15">
        <v>3.49</v>
      </c>
      <c r="K117" s="7" t="s">
        <v>662</v>
      </c>
      <c r="L117" s="7"/>
      <c r="M117" s="7"/>
      <c r="N117" s="7"/>
      <c r="O117" s="7"/>
      <c r="P117" s="18"/>
    </row>
    <row r="118" spans="1:16">
      <c r="A118" s="6">
        <v>117</v>
      </c>
      <c r="B118" s="7" t="s">
        <v>1130</v>
      </c>
      <c r="C118" s="7" t="s">
        <v>66</v>
      </c>
      <c r="D118" s="8" t="s">
        <v>666</v>
      </c>
      <c r="E118" s="9" t="s">
        <v>68</v>
      </c>
      <c r="F118" s="9" t="s">
        <v>68</v>
      </c>
      <c r="G118" s="7" t="s">
        <v>1131</v>
      </c>
      <c r="H118" s="7" t="s">
        <v>348</v>
      </c>
      <c r="I118" s="7"/>
      <c r="J118" s="7">
        <v>3.42</v>
      </c>
      <c r="K118" s="7" t="s">
        <v>236</v>
      </c>
      <c r="L118" s="7"/>
      <c r="M118" s="7" t="s">
        <v>921</v>
      </c>
      <c r="N118" s="7" t="s">
        <v>1132</v>
      </c>
      <c r="O118" s="7"/>
      <c r="P118" s="7" t="s">
        <v>1133</v>
      </c>
    </row>
    <row r="119" ht="36" spans="1:16">
      <c r="A119" s="6">
        <v>118</v>
      </c>
      <c r="B119" s="7" t="s">
        <v>1134</v>
      </c>
      <c r="C119" s="7" t="s">
        <v>66</v>
      </c>
      <c r="D119" s="8" t="s">
        <v>666</v>
      </c>
      <c r="E119" s="9" t="s">
        <v>68</v>
      </c>
      <c r="F119" s="9" t="s">
        <v>68</v>
      </c>
      <c r="G119" s="7" t="s">
        <v>1135</v>
      </c>
      <c r="H119" s="7" t="s">
        <v>348</v>
      </c>
      <c r="I119" s="7">
        <v>985</v>
      </c>
      <c r="J119" s="7">
        <v>3.53</v>
      </c>
      <c r="K119" s="7" t="s">
        <v>1136</v>
      </c>
      <c r="L119" s="7"/>
      <c r="M119" s="7" t="s">
        <v>1104</v>
      </c>
      <c r="N119" s="7" t="s">
        <v>970</v>
      </c>
      <c r="O119" s="7"/>
      <c r="P119" s="7" t="s">
        <v>1137</v>
      </c>
    </row>
    <row r="120" spans="1:16">
      <c r="A120" s="6">
        <v>119</v>
      </c>
      <c r="B120" s="7" t="s">
        <v>1138</v>
      </c>
      <c r="C120" s="7" t="s">
        <v>66</v>
      </c>
      <c r="D120" s="8" t="s">
        <v>293</v>
      </c>
      <c r="E120" s="9" t="s">
        <v>68</v>
      </c>
      <c r="F120" s="9" t="s">
        <v>68</v>
      </c>
      <c r="G120" s="7" t="s">
        <v>1139</v>
      </c>
      <c r="H120" s="7" t="s">
        <v>348</v>
      </c>
      <c r="I120" s="7"/>
      <c r="J120" s="15">
        <v>3.49</v>
      </c>
      <c r="K120" s="7" t="s">
        <v>802</v>
      </c>
      <c r="L120" s="7"/>
      <c r="M120" s="7"/>
      <c r="N120" s="7" t="s">
        <v>163</v>
      </c>
      <c r="O120" s="7"/>
      <c r="P120" s="18"/>
    </row>
    <row r="121" spans="1:16">
      <c r="A121" s="6">
        <v>120</v>
      </c>
      <c r="B121" s="7" t="s">
        <v>1140</v>
      </c>
      <c r="C121" s="7" t="s">
        <v>66</v>
      </c>
      <c r="D121" s="8" t="s">
        <v>230</v>
      </c>
      <c r="E121" s="9" t="s">
        <v>76</v>
      </c>
      <c r="F121" s="9" t="s">
        <v>76</v>
      </c>
      <c r="G121" s="7" t="s">
        <v>134</v>
      </c>
      <c r="H121" s="7" t="s">
        <v>1141</v>
      </c>
      <c r="I121" s="7"/>
      <c r="J121" s="7">
        <v>2.2</v>
      </c>
      <c r="K121" s="7" t="s">
        <v>121</v>
      </c>
      <c r="L121" s="7"/>
      <c r="M121" s="7"/>
      <c r="N121" s="7"/>
      <c r="O121" s="7"/>
      <c r="P121" s="7"/>
    </row>
    <row r="122" spans="1:16">
      <c r="A122" s="6">
        <v>121</v>
      </c>
      <c r="B122" s="7" t="s">
        <v>1142</v>
      </c>
      <c r="C122" s="7" t="s">
        <v>66</v>
      </c>
      <c r="D122" s="8" t="s">
        <v>483</v>
      </c>
      <c r="E122" s="9" t="s">
        <v>76</v>
      </c>
      <c r="F122" s="9" t="s">
        <v>76</v>
      </c>
      <c r="G122" s="7" t="s">
        <v>255</v>
      </c>
      <c r="H122" s="7" t="s">
        <v>1141</v>
      </c>
      <c r="I122" s="7"/>
      <c r="J122" s="7">
        <v>2.15</v>
      </c>
      <c r="K122" s="7" t="s">
        <v>103</v>
      </c>
      <c r="L122" s="7"/>
      <c r="M122" s="7" t="s">
        <v>1143</v>
      </c>
      <c r="N122" s="7"/>
      <c r="O122" s="7"/>
      <c r="P122" s="7"/>
    </row>
    <row r="123" spans="1:16">
      <c r="A123" s="6">
        <v>122</v>
      </c>
      <c r="B123" s="7" t="s">
        <v>1144</v>
      </c>
      <c r="C123" s="7" t="s">
        <v>66</v>
      </c>
      <c r="D123" s="8" t="s">
        <v>91</v>
      </c>
      <c r="E123" s="9" t="s">
        <v>76</v>
      </c>
      <c r="F123" s="9" t="s">
        <v>76</v>
      </c>
      <c r="G123" s="7" t="s">
        <v>81</v>
      </c>
      <c r="H123" s="7" t="s">
        <v>391</v>
      </c>
      <c r="I123" s="12" t="s">
        <v>516</v>
      </c>
      <c r="J123" s="7">
        <v>4.57</v>
      </c>
      <c r="K123" s="7" t="s">
        <v>86</v>
      </c>
      <c r="L123" s="7" t="s">
        <v>125</v>
      </c>
      <c r="M123" s="16" t="s">
        <v>146</v>
      </c>
      <c r="N123" s="16" t="s">
        <v>222</v>
      </c>
      <c r="O123" s="7"/>
      <c r="P123" s="7"/>
    </row>
    <row r="124" spans="1:16">
      <c r="A124" s="6">
        <v>123</v>
      </c>
      <c r="B124" s="7" t="s">
        <v>1145</v>
      </c>
      <c r="C124" s="7" t="s">
        <v>66</v>
      </c>
      <c r="D124" s="8" t="s">
        <v>230</v>
      </c>
      <c r="E124" s="9" t="s">
        <v>76</v>
      </c>
      <c r="F124" s="9" t="s">
        <v>76</v>
      </c>
      <c r="G124" s="7" t="s">
        <v>81</v>
      </c>
      <c r="H124" s="7" t="s">
        <v>391</v>
      </c>
      <c r="I124" s="12" t="s">
        <v>516</v>
      </c>
      <c r="J124" s="7">
        <v>4.7</v>
      </c>
      <c r="K124" s="7" t="s">
        <v>1146</v>
      </c>
      <c r="L124" s="7"/>
      <c r="M124" s="7" t="s">
        <v>925</v>
      </c>
      <c r="N124" s="7"/>
      <c r="O124" s="7"/>
      <c r="P124" s="7"/>
    </row>
    <row r="125" spans="1:16">
      <c r="A125" s="6">
        <v>124</v>
      </c>
      <c r="B125" s="7" t="s">
        <v>1147</v>
      </c>
      <c r="C125" s="7" t="s">
        <v>66</v>
      </c>
      <c r="D125" s="8" t="s">
        <v>212</v>
      </c>
      <c r="E125" s="9" t="s">
        <v>76</v>
      </c>
      <c r="F125" s="9" t="s">
        <v>76</v>
      </c>
      <c r="G125" s="7" t="s">
        <v>1148</v>
      </c>
      <c r="H125" s="7" t="s">
        <v>391</v>
      </c>
      <c r="I125" s="7"/>
      <c r="J125" s="7">
        <v>2.65</v>
      </c>
      <c r="K125" s="7" t="s">
        <v>340</v>
      </c>
      <c r="L125" s="7"/>
      <c r="M125" s="7" t="s">
        <v>925</v>
      </c>
      <c r="N125" s="7"/>
      <c r="O125" s="7"/>
      <c r="P125" s="7"/>
    </row>
    <row r="126" spans="1:16">
      <c r="A126" s="6">
        <v>125</v>
      </c>
      <c r="B126" s="7" t="s">
        <v>1149</v>
      </c>
      <c r="C126" s="7" t="s">
        <v>66</v>
      </c>
      <c r="D126" s="8" t="s">
        <v>565</v>
      </c>
      <c r="E126" s="9" t="s">
        <v>76</v>
      </c>
      <c r="F126" s="9" t="s">
        <v>76</v>
      </c>
      <c r="G126" s="7" t="s">
        <v>106</v>
      </c>
      <c r="H126" s="7" t="s">
        <v>391</v>
      </c>
      <c r="I126" s="7">
        <v>211</v>
      </c>
      <c r="J126" s="7">
        <v>3.2</v>
      </c>
      <c r="K126" s="7" t="s">
        <v>1150</v>
      </c>
      <c r="L126" s="7"/>
      <c r="M126" s="7"/>
      <c r="N126" s="7" t="s">
        <v>970</v>
      </c>
      <c r="O126" s="7"/>
      <c r="P126" s="7"/>
    </row>
    <row r="127" spans="1:16">
      <c r="A127" s="6">
        <v>126</v>
      </c>
      <c r="B127" s="7" t="s">
        <v>1151</v>
      </c>
      <c r="C127" s="7" t="s">
        <v>66</v>
      </c>
      <c r="D127" s="8" t="s">
        <v>105</v>
      </c>
      <c r="E127" s="9" t="s">
        <v>76</v>
      </c>
      <c r="F127" s="9" t="s">
        <v>76</v>
      </c>
      <c r="G127" s="7" t="s">
        <v>81</v>
      </c>
      <c r="H127" s="7" t="s">
        <v>391</v>
      </c>
      <c r="I127" s="12" t="s">
        <v>516</v>
      </c>
      <c r="J127" s="7">
        <v>4.25</v>
      </c>
      <c r="K127" s="7" t="s">
        <v>225</v>
      </c>
      <c r="L127" s="7"/>
      <c r="M127" s="7" t="s">
        <v>937</v>
      </c>
      <c r="N127" s="7"/>
      <c r="O127" s="7"/>
      <c r="P127" s="7"/>
    </row>
    <row r="128" spans="1:16">
      <c r="A128" s="6">
        <v>127</v>
      </c>
      <c r="B128" s="7" t="s">
        <v>1152</v>
      </c>
      <c r="C128" s="7" t="s">
        <v>66</v>
      </c>
      <c r="D128" s="8" t="s">
        <v>1067</v>
      </c>
      <c r="E128" s="9" t="s">
        <v>76</v>
      </c>
      <c r="F128" s="9" t="s">
        <v>76</v>
      </c>
      <c r="G128" s="7" t="s">
        <v>77</v>
      </c>
      <c r="H128" s="7" t="s">
        <v>391</v>
      </c>
      <c r="I128" s="12" t="s">
        <v>516</v>
      </c>
      <c r="J128" s="14">
        <v>2.74</v>
      </c>
      <c r="K128" s="7" t="s">
        <v>78</v>
      </c>
      <c r="L128" s="7"/>
      <c r="M128" s="7" t="s">
        <v>925</v>
      </c>
      <c r="N128" s="7" t="s">
        <v>163</v>
      </c>
      <c r="O128" s="7"/>
      <c r="P128" s="7"/>
    </row>
    <row r="129" spans="1:16">
      <c r="A129" s="6">
        <v>128</v>
      </c>
      <c r="B129" s="7" t="s">
        <v>1153</v>
      </c>
      <c r="C129" s="7" t="s">
        <v>66</v>
      </c>
      <c r="D129" s="8" t="s">
        <v>570</v>
      </c>
      <c r="E129" s="9" t="s">
        <v>76</v>
      </c>
      <c r="F129" s="9" t="s">
        <v>76</v>
      </c>
      <c r="G129" s="7" t="s">
        <v>102</v>
      </c>
      <c r="H129" s="7" t="s">
        <v>402</v>
      </c>
      <c r="I129" s="12" t="s">
        <v>516</v>
      </c>
      <c r="J129" s="7">
        <v>2.7</v>
      </c>
      <c r="K129" s="7" t="s">
        <v>225</v>
      </c>
      <c r="L129" s="7"/>
      <c r="M129" s="7"/>
      <c r="N129" s="7"/>
      <c r="O129" s="7"/>
      <c r="P129" s="7"/>
    </row>
    <row r="130" spans="1:16">
      <c r="A130" s="6">
        <v>129</v>
      </c>
      <c r="B130" s="7" t="s">
        <v>1154</v>
      </c>
      <c r="C130" s="7" t="s">
        <v>66</v>
      </c>
      <c r="D130" s="8" t="s">
        <v>930</v>
      </c>
      <c r="E130" s="9" t="s">
        <v>76</v>
      </c>
      <c r="F130" s="9" t="s">
        <v>76</v>
      </c>
      <c r="G130" s="7" t="s">
        <v>85</v>
      </c>
      <c r="H130" s="7" t="s">
        <v>402</v>
      </c>
      <c r="I130" s="12" t="s">
        <v>516</v>
      </c>
      <c r="J130" s="7">
        <v>2.57</v>
      </c>
      <c r="K130" s="7" t="s">
        <v>78</v>
      </c>
      <c r="L130" s="7"/>
      <c r="M130" s="7"/>
      <c r="N130" s="7"/>
      <c r="O130" s="7"/>
      <c r="P130" s="7"/>
    </row>
    <row r="131" spans="1:16">
      <c r="A131" s="6">
        <v>130</v>
      </c>
      <c r="B131" s="7" t="s">
        <v>1155</v>
      </c>
      <c r="C131" s="7" t="s">
        <v>66</v>
      </c>
      <c r="D131" s="8" t="s">
        <v>212</v>
      </c>
      <c r="E131" s="9" t="s">
        <v>76</v>
      </c>
      <c r="F131" s="9" t="s">
        <v>76</v>
      </c>
      <c r="G131" s="7" t="s">
        <v>102</v>
      </c>
      <c r="H131" s="7" t="s">
        <v>402</v>
      </c>
      <c r="I131" s="12" t="s">
        <v>516</v>
      </c>
      <c r="J131" s="7">
        <v>3.02</v>
      </c>
      <c r="K131" s="7" t="s">
        <v>264</v>
      </c>
      <c r="L131" s="7"/>
      <c r="M131" s="7"/>
      <c r="N131" s="7"/>
      <c r="O131" s="7"/>
      <c r="P131" s="7"/>
    </row>
    <row r="132" spans="1:16">
      <c r="A132" s="6">
        <v>131</v>
      </c>
      <c r="B132" s="7" t="s">
        <v>1156</v>
      </c>
      <c r="C132" s="7" t="s">
        <v>66</v>
      </c>
      <c r="D132" s="8" t="s">
        <v>944</v>
      </c>
      <c r="E132" s="9" t="s">
        <v>76</v>
      </c>
      <c r="F132" s="9" t="s">
        <v>76</v>
      </c>
      <c r="G132" s="7" t="s">
        <v>102</v>
      </c>
      <c r="H132" s="7" t="s">
        <v>402</v>
      </c>
      <c r="I132" s="12" t="s">
        <v>516</v>
      </c>
      <c r="J132" s="7">
        <v>2.11</v>
      </c>
      <c r="K132" s="7" t="s">
        <v>1157</v>
      </c>
      <c r="L132" s="7"/>
      <c r="M132" s="7"/>
      <c r="N132" s="7"/>
      <c r="O132" s="7"/>
      <c r="P132" s="7"/>
    </row>
    <row r="133" spans="1:16">
      <c r="A133" s="6">
        <v>132</v>
      </c>
      <c r="B133" s="7" t="s">
        <v>1158</v>
      </c>
      <c r="C133" s="7" t="s">
        <v>66</v>
      </c>
      <c r="D133" s="8" t="s">
        <v>153</v>
      </c>
      <c r="E133" s="9" t="s">
        <v>76</v>
      </c>
      <c r="F133" s="9" t="s">
        <v>76</v>
      </c>
      <c r="G133" s="7" t="s">
        <v>1159</v>
      </c>
      <c r="H133" s="7" t="s">
        <v>429</v>
      </c>
      <c r="I133" s="7"/>
      <c r="J133" s="14">
        <v>2.74</v>
      </c>
      <c r="K133" s="7" t="s">
        <v>438</v>
      </c>
      <c r="L133" s="7"/>
      <c r="M133" s="7"/>
      <c r="N133" s="7"/>
      <c r="O133" s="7"/>
      <c r="P133" s="7"/>
    </row>
    <row r="134" spans="1:16">
      <c r="A134" s="6">
        <v>133</v>
      </c>
      <c r="B134" s="7" t="s">
        <v>1160</v>
      </c>
      <c r="C134" s="7" t="s">
        <v>66</v>
      </c>
      <c r="D134" s="8" t="s">
        <v>597</v>
      </c>
      <c r="E134" s="9" t="s">
        <v>68</v>
      </c>
      <c r="F134" s="9" t="s">
        <v>68</v>
      </c>
      <c r="G134" s="7" t="s">
        <v>1135</v>
      </c>
      <c r="H134" s="7" t="s">
        <v>429</v>
      </c>
      <c r="I134" s="7">
        <v>985</v>
      </c>
      <c r="J134" s="7">
        <v>3.91</v>
      </c>
      <c r="K134" s="7" t="s">
        <v>180</v>
      </c>
      <c r="L134" s="7"/>
      <c r="M134" s="16" t="s">
        <v>997</v>
      </c>
      <c r="N134" s="16" t="s">
        <v>222</v>
      </c>
      <c r="O134" s="7"/>
      <c r="P134" s="7" t="s">
        <v>1161</v>
      </c>
    </row>
    <row r="135" spans="1:16">
      <c r="A135" s="6">
        <v>134</v>
      </c>
      <c r="B135" s="7" t="s">
        <v>1162</v>
      </c>
      <c r="C135" s="7" t="s">
        <v>66</v>
      </c>
      <c r="D135" s="8" t="s">
        <v>216</v>
      </c>
      <c r="E135" s="9" t="s">
        <v>76</v>
      </c>
      <c r="F135" s="9" t="s">
        <v>76</v>
      </c>
      <c r="G135" s="7" t="s">
        <v>81</v>
      </c>
      <c r="H135" s="7" t="s">
        <v>429</v>
      </c>
      <c r="I135" s="12" t="s">
        <v>516</v>
      </c>
      <c r="J135" s="7">
        <v>5.73</v>
      </c>
      <c r="K135" s="7" t="s">
        <v>252</v>
      </c>
      <c r="L135" s="7"/>
      <c r="M135" s="7" t="s">
        <v>937</v>
      </c>
      <c r="N135" s="7" t="s">
        <v>163</v>
      </c>
      <c r="O135" s="7"/>
      <c r="P135" s="7"/>
    </row>
    <row r="136" spans="1:16">
      <c r="A136" s="6">
        <v>135</v>
      </c>
      <c r="B136" s="7" t="s">
        <v>1163</v>
      </c>
      <c r="C136" s="7" t="s">
        <v>436</v>
      </c>
      <c r="D136" s="8" t="s">
        <v>101</v>
      </c>
      <c r="E136" s="9" t="s">
        <v>76</v>
      </c>
      <c r="F136" s="9" t="s">
        <v>76</v>
      </c>
      <c r="G136" s="7" t="s">
        <v>714</v>
      </c>
      <c r="H136" s="7" t="s">
        <v>429</v>
      </c>
      <c r="I136" s="7"/>
      <c r="J136" s="7">
        <v>2.09</v>
      </c>
      <c r="K136" s="7" t="s">
        <v>103</v>
      </c>
      <c r="L136" s="7"/>
      <c r="M136" s="7" t="s">
        <v>1164</v>
      </c>
      <c r="N136" s="7"/>
      <c r="O136" s="7"/>
      <c r="P136" s="7"/>
    </row>
    <row r="137" spans="1:16">
      <c r="A137" s="6">
        <v>136</v>
      </c>
      <c r="B137" s="7" t="s">
        <v>1165</v>
      </c>
      <c r="C137" s="7" t="s">
        <v>66</v>
      </c>
      <c r="D137" s="8" t="s">
        <v>1166</v>
      </c>
      <c r="E137" s="9" t="s">
        <v>68</v>
      </c>
      <c r="F137" s="9" t="s">
        <v>68</v>
      </c>
      <c r="G137" s="7" t="s">
        <v>1167</v>
      </c>
      <c r="H137" s="7" t="s">
        <v>448</v>
      </c>
      <c r="I137" s="7">
        <v>211</v>
      </c>
      <c r="J137" s="15">
        <v>3.49</v>
      </c>
      <c r="K137" s="7" t="s">
        <v>385</v>
      </c>
      <c r="L137" s="7"/>
      <c r="M137" s="16" t="s">
        <v>146</v>
      </c>
      <c r="N137" s="7" t="s">
        <v>163</v>
      </c>
      <c r="O137" s="7"/>
      <c r="P137" s="18"/>
    </row>
    <row r="138" spans="1:16">
      <c r="A138" s="6">
        <v>137</v>
      </c>
      <c r="B138" s="7" t="s">
        <v>1168</v>
      </c>
      <c r="C138" s="7" t="s">
        <v>66</v>
      </c>
      <c r="D138" s="8" t="s">
        <v>117</v>
      </c>
      <c r="E138" s="9" t="s">
        <v>76</v>
      </c>
      <c r="F138" s="9" t="s">
        <v>76</v>
      </c>
      <c r="G138" s="7" t="s">
        <v>1169</v>
      </c>
      <c r="H138" s="7" t="s">
        <v>448</v>
      </c>
      <c r="I138" s="7"/>
      <c r="J138" s="14">
        <v>2.74</v>
      </c>
      <c r="K138" s="7" t="s">
        <v>660</v>
      </c>
      <c r="L138" s="7"/>
      <c r="M138" s="16" t="s">
        <v>997</v>
      </c>
      <c r="N138" s="16" t="s">
        <v>222</v>
      </c>
      <c r="O138" s="7"/>
      <c r="P138" s="7"/>
    </row>
    <row r="139" ht="24" spans="1:16">
      <c r="A139" s="6">
        <v>138</v>
      </c>
      <c r="B139" s="7" t="s">
        <v>1170</v>
      </c>
      <c r="C139" s="7" t="s">
        <v>66</v>
      </c>
      <c r="D139" s="8" t="s">
        <v>539</v>
      </c>
      <c r="E139" s="9" t="s">
        <v>68</v>
      </c>
      <c r="F139" s="9" t="s">
        <v>68</v>
      </c>
      <c r="G139" s="7" t="s">
        <v>1171</v>
      </c>
      <c r="H139" s="7" t="s">
        <v>448</v>
      </c>
      <c r="I139" s="7"/>
      <c r="J139" s="7">
        <v>5.13</v>
      </c>
      <c r="K139" s="7" t="s">
        <v>1172</v>
      </c>
      <c r="L139" s="7"/>
      <c r="M139" s="7" t="s">
        <v>941</v>
      </c>
      <c r="N139" s="7"/>
      <c r="O139" s="7"/>
      <c r="P139" s="7" t="s">
        <v>1173</v>
      </c>
    </row>
    <row r="140" spans="1:16">
      <c r="A140" s="6">
        <v>139</v>
      </c>
      <c r="B140" s="7" t="s">
        <v>1174</v>
      </c>
      <c r="C140" s="7" t="s">
        <v>436</v>
      </c>
      <c r="D140" s="8" t="s">
        <v>129</v>
      </c>
      <c r="E140" s="9" t="s">
        <v>76</v>
      </c>
      <c r="F140" s="9" t="s">
        <v>76</v>
      </c>
      <c r="G140" s="7" t="s">
        <v>1175</v>
      </c>
      <c r="H140" s="7" t="s">
        <v>448</v>
      </c>
      <c r="I140" s="7"/>
      <c r="J140" s="7">
        <v>3</v>
      </c>
      <c r="K140" s="7" t="s">
        <v>280</v>
      </c>
      <c r="L140" s="7"/>
      <c r="M140" s="7"/>
      <c r="N140" s="7" t="s">
        <v>163</v>
      </c>
      <c r="O140" s="7"/>
      <c r="P140" s="7"/>
    </row>
    <row r="141" spans="1:16">
      <c r="A141" s="6">
        <v>140</v>
      </c>
      <c r="B141" s="7" t="s">
        <v>1176</v>
      </c>
      <c r="C141" s="7" t="s">
        <v>66</v>
      </c>
      <c r="D141" s="8" t="s">
        <v>212</v>
      </c>
      <c r="E141" s="9" t="s">
        <v>76</v>
      </c>
      <c r="F141" s="9" t="s">
        <v>76</v>
      </c>
      <c r="G141" s="7" t="s">
        <v>1177</v>
      </c>
      <c r="H141" s="7" t="s">
        <v>448</v>
      </c>
      <c r="I141" s="7"/>
      <c r="J141" s="14">
        <v>2.74</v>
      </c>
      <c r="K141" s="7" t="s">
        <v>354</v>
      </c>
      <c r="L141" s="7"/>
      <c r="M141" s="7"/>
      <c r="N141" s="7"/>
      <c r="O141" s="7"/>
      <c r="P141" s="7"/>
    </row>
    <row r="142" spans="1:16">
      <c r="A142" s="6">
        <v>141</v>
      </c>
      <c r="B142" s="7" t="s">
        <v>1178</v>
      </c>
      <c r="C142" s="7" t="s">
        <v>66</v>
      </c>
      <c r="D142" s="8" t="s">
        <v>946</v>
      </c>
      <c r="E142" s="9" t="s">
        <v>68</v>
      </c>
      <c r="F142" s="9" t="s">
        <v>68</v>
      </c>
      <c r="G142" s="7" t="s">
        <v>1179</v>
      </c>
      <c r="H142" s="7" t="s">
        <v>448</v>
      </c>
      <c r="I142" s="7">
        <v>211</v>
      </c>
      <c r="J142" s="7">
        <v>87.48</v>
      </c>
      <c r="K142" s="7" t="s">
        <v>649</v>
      </c>
      <c r="L142" s="7"/>
      <c r="M142" s="16" t="s">
        <v>146</v>
      </c>
      <c r="N142" s="7" t="s">
        <v>163</v>
      </c>
      <c r="O142" s="7"/>
      <c r="P142" s="7" t="s">
        <v>1180</v>
      </c>
    </row>
    <row r="143" ht="24" spans="1:16">
      <c r="A143" s="6">
        <v>142</v>
      </c>
      <c r="B143" s="7" t="s">
        <v>1181</v>
      </c>
      <c r="C143" s="7" t="s">
        <v>66</v>
      </c>
      <c r="D143" s="8" t="s">
        <v>525</v>
      </c>
      <c r="E143" s="9" t="s">
        <v>76</v>
      </c>
      <c r="F143" s="9" t="s">
        <v>76</v>
      </c>
      <c r="G143" s="7" t="s">
        <v>1182</v>
      </c>
      <c r="H143" s="7" t="s">
        <v>448</v>
      </c>
      <c r="I143" s="7"/>
      <c r="J143" s="7">
        <v>3.27</v>
      </c>
      <c r="K143" s="7" t="s">
        <v>280</v>
      </c>
      <c r="L143" s="7"/>
      <c r="M143" s="7" t="s">
        <v>925</v>
      </c>
      <c r="N143" s="7"/>
      <c r="O143" s="7"/>
      <c r="P143" s="7"/>
    </row>
    <row r="144" ht="24" spans="1:16">
      <c r="A144" s="6">
        <v>143</v>
      </c>
      <c r="B144" s="7" t="s">
        <v>1183</v>
      </c>
      <c r="C144" s="7" t="s">
        <v>66</v>
      </c>
      <c r="D144" s="8" t="s">
        <v>775</v>
      </c>
      <c r="E144" s="9" t="s">
        <v>68</v>
      </c>
      <c r="F144" s="9" t="s">
        <v>68</v>
      </c>
      <c r="G144" s="7" t="s">
        <v>1184</v>
      </c>
      <c r="H144" s="7" t="s">
        <v>448</v>
      </c>
      <c r="I144" s="7">
        <v>211</v>
      </c>
      <c r="J144" s="7">
        <v>3.3</v>
      </c>
      <c r="K144" s="7" t="s">
        <v>555</v>
      </c>
      <c r="L144" s="7" t="s">
        <v>125</v>
      </c>
      <c r="M144" s="16" t="s">
        <v>146</v>
      </c>
      <c r="N144" s="7" t="s">
        <v>970</v>
      </c>
      <c r="O144" s="7"/>
      <c r="P144" s="7" t="s">
        <v>1185</v>
      </c>
    </row>
    <row r="145" spans="1:16">
      <c r="A145" s="6">
        <v>144</v>
      </c>
      <c r="B145" s="7" t="s">
        <v>1186</v>
      </c>
      <c r="C145" s="7" t="s">
        <v>66</v>
      </c>
      <c r="D145" s="8" t="s">
        <v>318</v>
      </c>
      <c r="E145" s="9" t="s">
        <v>68</v>
      </c>
      <c r="F145" s="9" t="s">
        <v>68</v>
      </c>
      <c r="G145" s="7" t="s">
        <v>776</v>
      </c>
      <c r="H145" s="7" t="s">
        <v>448</v>
      </c>
      <c r="I145" s="7">
        <v>211</v>
      </c>
      <c r="J145" s="7">
        <v>3.72</v>
      </c>
      <c r="K145" s="7" t="s">
        <v>874</v>
      </c>
      <c r="L145" s="7" t="s">
        <v>125</v>
      </c>
      <c r="M145" s="7" t="s">
        <v>1187</v>
      </c>
      <c r="N145" s="7" t="s">
        <v>970</v>
      </c>
      <c r="O145" s="7"/>
      <c r="P145" s="18"/>
    </row>
    <row r="146" spans="1:16">
      <c r="A146" s="6">
        <v>145</v>
      </c>
      <c r="B146" s="7" t="s">
        <v>454</v>
      </c>
      <c r="C146" s="7" t="s">
        <v>436</v>
      </c>
      <c r="D146" s="8" t="s">
        <v>422</v>
      </c>
      <c r="E146" s="9" t="s">
        <v>76</v>
      </c>
      <c r="F146" s="9" t="s">
        <v>76</v>
      </c>
      <c r="G146" s="7" t="s">
        <v>455</v>
      </c>
      <c r="H146" s="7" t="s">
        <v>448</v>
      </c>
      <c r="I146" s="7"/>
      <c r="J146" s="7">
        <v>3.09</v>
      </c>
      <c r="K146" s="7" t="s">
        <v>231</v>
      </c>
      <c r="L146" s="7"/>
      <c r="M146" s="7"/>
      <c r="N146" s="7"/>
      <c r="O146" s="7"/>
      <c r="P146" s="7"/>
    </row>
    <row r="147" spans="1:16">
      <c r="A147" s="6">
        <v>146</v>
      </c>
      <c r="B147" s="7" t="s">
        <v>1188</v>
      </c>
      <c r="C147" s="7" t="s">
        <v>436</v>
      </c>
      <c r="D147" s="8" t="s">
        <v>1189</v>
      </c>
      <c r="E147" s="9" t="s">
        <v>76</v>
      </c>
      <c r="F147" s="9" t="s">
        <v>76</v>
      </c>
      <c r="G147" s="7" t="s">
        <v>428</v>
      </c>
      <c r="H147" s="7" t="s">
        <v>21</v>
      </c>
      <c r="I147" s="7">
        <v>211</v>
      </c>
      <c r="J147" s="7">
        <v>2.43</v>
      </c>
      <c r="K147" s="7" t="s">
        <v>639</v>
      </c>
      <c r="L147" s="7"/>
      <c r="M147" s="16" t="s">
        <v>849</v>
      </c>
      <c r="N147" s="7"/>
      <c r="O147" s="7"/>
      <c r="P147" s="7"/>
    </row>
    <row r="148" ht="36" spans="1:16">
      <c r="A148" s="6">
        <v>147</v>
      </c>
      <c r="B148" s="7" t="s">
        <v>1190</v>
      </c>
      <c r="C148" s="7" t="s">
        <v>66</v>
      </c>
      <c r="D148" s="8" t="s">
        <v>111</v>
      </c>
      <c r="E148" s="9" t="s">
        <v>68</v>
      </c>
      <c r="F148" s="9" t="s">
        <v>68</v>
      </c>
      <c r="G148" s="7" t="s">
        <v>1191</v>
      </c>
      <c r="H148" s="7" t="s">
        <v>486</v>
      </c>
      <c r="I148" s="7">
        <v>211</v>
      </c>
      <c r="J148" s="7">
        <v>3.51</v>
      </c>
      <c r="K148" s="7" t="s">
        <v>1192</v>
      </c>
      <c r="L148" s="7"/>
      <c r="M148" s="7" t="s">
        <v>1104</v>
      </c>
      <c r="N148" s="7" t="s">
        <v>1193</v>
      </c>
      <c r="O148" s="7"/>
      <c r="P148" s="7" t="s">
        <v>1194</v>
      </c>
    </row>
    <row r="149" spans="1:16">
      <c r="A149" s="6">
        <v>148</v>
      </c>
      <c r="B149" s="7" t="s">
        <v>1195</v>
      </c>
      <c r="C149" s="7" t="s">
        <v>66</v>
      </c>
      <c r="D149" s="8" t="s">
        <v>149</v>
      </c>
      <c r="E149" s="9" t="s">
        <v>68</v>
      </c>
      <c r="F149" s="9" t="s">
        <v>68</v>
      </c>
      <c r="G149" s="7" t="s">
        <v>704</v>
      </c>
      <c r="H149" s="7" t="s">
        <v>486</v>
      </c>
      <c r="I149" s="7"/>
      <c r="J149" s="15">
        <v>3.49</v>
      </c>
      <c r="K149" s="7" t="s">
        <v>1196</v>
      </c>
      <c r="L149" s="7" t="s">
        <v>488</v>
      </c>
      <c r="M149" s="7" t="s">
        <v>966</v>
      </c>
      <c r="N149" s="7" t="s">
        <v>938</v>
      </c>
      <c r="O149" s="7"/>
      <c r="P149" s="7" t="s">
        <v>1197</v>
      </c>
    </row>
    <row r="150" spans="1:16">
      <c r="A150" s="6">
        <v>149</v>
      </c>
      <c r="B150" s="7" t="s">
        <v>1198</v>
      </c>
      <c r="C150" s="7" t="s">
        <v>436</v>
      </c>
      <c r="D150" s="8" t="s">
        <v>282</v>
      </c>
      <c r="E150" s="9" t="s">
        <v>68</v>
      </c>
      <c r="F150" s="9" t="s">
        <v>68</v>
      </c>
      <c r="G150" s="7" t="s">
        <v>1199</v>
      </c>
      <c r="H150" s="7" t="s">
        <v>486</v>
      </c>
      <c r="I150" s="7"/>
      <c r="J150" s="15">
        <v>3.49</v>
      </c>
      <c r="K150" s="7" t="s">
        <v>1200</v>
      </c>
      <c r="L150" s="7" t="s">
        <v>125</v>
      </c>
      <c r="M150" s="7"/>
      <c r="N150" s="7"/>
      <c r="O150" s="7"/>
      <c r="P150" s="18"/>
    </row>
    <row r="151" spans="1:16">
      <c r="A151" s="6">
        <v>150</v>
      </c>
      <c r="B151" s="7" t="s">
        <v>1201</v>
      </c>
      <c r="C151" s="7" t="s">
        <v>66</v>
      </c>
      <c r="D151" s="8" t="s">
        <v>234</v>
      </c>
      <c r="E151" s="9" t="s">
        <v>68</v>
      </c>
      <c r="F151" s="9" t="s">
        <v>68</v>
      </c>
      <c r="G151" s="7" t="s">
        <v>1202</v>
      </c>
      <c r="H151" s="7" t="s">
        <v>705</v>
      </c>
      <c r="I151" s="7"/>
      <c r="J151" s="15">
        <v>3.49</v>
      </c>
      <c r="K151" s="7" t="s">
        <v>842</v>
      </c>
      <c r="L151" s="7"/>
      <c r="M151" s="7" t="s">
        <v>937</v>
      </c>
      <c r="N151" s="7" t="s">
        <v>163</v>
      </c>
      <c r="O151" s="7"/>
      <c r="P151" s="7" t="s">
        <v>1203</v>
      </c>
    </row>
    <row r="152" spans="1:16">
      <c r="A152" s="6">
        <v>151</v>
      </c>
      <c r="B152" s="7" t="s">
        <v>1204</v>
      </c>
      <c r="C152" s="7" t="s">
        <v>66</v>
      </c>
      <c r="D152" s="8" t="s">
        <v>509</v>
      </c>
      <c r="E152" s="9" t="s">
        <v>68</v>
      </c>
      <c r="F152" s="9" t="s">
        <v>68</v>
      </c>
      <c r="G152" s="7" t="s">
        <v>1199</v>
      </c>
      <c r="H152" s="7" t="s">
        <v>705</v>
      </c>
      <c r="I152" s="7"/>
      <c r="J152" s="15">
        <v>3.49</v>
      </c>
      <c r="K152" s="7" t="s">
        <v>1205</v>
      </c>
      <c r="L152" s="7"/>
      <c r="M152" s="7"/>
      <c r="N152" s="7"/>
      <c r="O152" s="7"/>
      <c r="P152" s="7" t="s">
        <v>1206</v>
      </c>
    </row>
    <row r="153" spans="1:16">
      <c r="A153" s="6">
        <v>152</v>
      </c>
      <c r="B153" s="7" t="s">
        <v>1207</v>
      </c>
      <c r="C153" s="7" t="s">
        <v>66</v>
      </c>
      <c r="D153" s="8" t="s">
        <v>318</v>
      </c>
      <c r="E153" s="9" t="s">
        <v>68</v>
      </c>
      <c r="F153" s="9" t="s">
        <v>68</v>
      </c>
      <c r="G153" s="7" t="s">
        <v>753</v>
      </c>
      <c r="H153" s="7" t="s">
        <v>705</v>
      </c>
      <c r="I153" s="7"/>
      <c r="J153" s="15">
        <v>3.49</v>
      </c>
      <c r="K153" s="7" t="s">
        <v>1112</v>
      </c>
      <c r="L153" s="7"/>
      <c r="M153" s="7"/>
      <c r="N153" s="7"/>
      <c r="O153" s="7"/>
      <c r="P153" s="18"/>
    </row>
    <row r="154" spans="1:16">
      <c r="A154" s="6">
        <v>153</v>
      </c>
      <c r="B154" s="7" t="s">
        <v>1208</v>
      </c>
      <c r="C154" s="7" t="s">
        <v>66</v>
      </c>
      <c r="D154" s="8" t="s">
        <v>841</v>
      </c>
      <c r="E154" s="9" t="s">
        <v>68</v>
      </c>
      <c r="F154" s="9" t="s">
        <v>68</v>
      </c>
      <c r="G154" s="7" t="s">
        <v>1209</v>
      </c>
      <c r="H154" s="7" t="s">
        <v>705</v>
      </c>
      <c r="I154" s="7"/>
      <c r="J154" s="15">
        <v>3.49</v>
      </c>
      <c r="K154" s="7" t="s">
        <v>749</v>
      </c>
      <c r="L154" s="7"/>
      <c r="M154" s="7"/>
      <c r="N154" s="7"/>
      <c r="O154" s="7"/>
      <c r="P154" s="7" t="s">
        <v>1210</v>
      </c>
    </row>
    <row r="155" spans="1:16">
      <c r="A155" s="6">
        <v>154</v>
      </c>
      <c r="B155" s="7" t="s">
        <v>1211</v>
      </c>
      <c r="C155" s="7" t="s">
        <v>66</v>
      </c>
      <c r="D155" s="8" t="s">
        <v>597</v>
      </c>
      <c r="E155" s="9" t="s">
        <v>76</v>
      </c>
      <c r="F155" s="9" t="s">
        <v>76</v>
      </c>
      <c r="G155" s="7" t="s">
        <v>77</v>
      </c>
      <c r="H155" s="7" t="s">
        <v>883</v>
      </c>
      <c r="I155" s="12" t="s">
        <v>516</v>
      </c>
      <c r="J155" s="7">
        <v>2.9</v>
      </c>
      <c r="K155" s="7" t="s">
        <v>92</v>
      </c>
      <c r="L155" s="7"/>
      <c r="M155" s="7"/>
      <c r="N155" s="7" t="s">
        <v>163</v>
      </c>
      <c r="O155" s="7"/>
      <c r="P155" s="7"/>
    </row>
    <row r="156" spans="1:16">
      <c r="A156" s="6">
        <v>155</v>
      </c>
      <c r="B156" s="7" t="s">
        <v>1212</v>
      </c>
      <c r="C156" s="7" t="s">
        <v>66</v>
      </c>
      <c r="D156" s="8" t="s">
        <v>249</v>
      </c>
      <c r="E156" s="9" t="s">
        <v>76</v>
      </c>
      <c r="F156" s="9" t="s">
        <v>76</v>
      </c>
      <c r="G156" s="7" t="s">
        <v>98</v>
      </c>
      <c r="H156" s="7" t="s">
        <v>883</v>
      </c>
      <c r="I156" s="7"/>
      <c r="J156" s="7">
        <v>3.68</v>
      </c>
      <c r="K156" s="7" t="s">
        <v>1213</v>
      </c>
      <c r="L156" s="7"/>
      <c r="M156" s="16" t="s">
        <v>146</v>
      </c>
      <c r="N156" s="16" t="s">
        <v>222</v>
      </c>
      <c r="O156" s="7"/>
      <c r="P156" s="7"/>
    </row>
    <row r="157" spans="1:16">
      <c r="A157" s="6">
        <v>156</v>
      </c>
      <c r="B157" s="7" t="s">
        <v>1214</v>
      </c>
      <c r="C157" s="7" t="s">
        <v>66</v>
      </c>
      <c r="D157" s="8" t="s">
        <v>597</v>
      </c>
      <c r="E157" s="9" t="s">
        <v>76</v>
      </c>
      <c r="F157" s="9" t="s">
        <v>76</v>
      </c>
      <c r="G157" s="7" t="s">
        <v>653</v>
      </c>
      <c r="H157" s="7" t="s">
        <v>883</v>
      </c>
      <c r="I157" s="7"/>
      <c r="J157" s="14">
        <v>2.74</v>
      </c>
      <c r="K157" s="7" t="s">
        <v>186</v>
      </c>
      <c r="L157" s="7"/>
      <c r="M157" s="7"/>
      <c r="N157" s="7"/>
      <c r="O157" s="7"/>
      <c r="P157" s="7"/>
    </row>
    <row r="158" spans="1:16">
      <c r="A158" s="6">
        <v>157</v>
      </c>
      <c r="B158" s="7" t="s">
        <v>1215</v>
      </c>
      <c r="C158" s="7" t="s">
        <v>66</v>
      </c>
      <c r="D158" s="8" t="s">
        <v>284</v>
      </c>
      <c r="E158" s="9" t="s">
        <v>76</v>
      </c>
      <c r="F158" s="9" t="s">
        <v>76</v>
      </c>
      <c r="G158" s="7" t="s">
        <v>1216</v>
      </c>
      <c r="H158" s="7" t="s">
        <v>883</v>
      </c>
      <c r="I158" s="7"/>
      <c r="J158" s="14">
        <v>2.74</v>
      </c>
      <c r="K158" s="7" t="s">
        <v>225</v>
      </c>
      <c r="L158" s="7"/>
      <c r="M158" s="7"/>
      <c r="N158" s="7"/>
      <c r="O158" s="7"/>
      <c r="P158" s="7"/>
    </row>
    <row r="159" spans="1:16">
      <c r="A159" s="6">
        <v>158</v>
      </c>
      <c r="B159" s="7" t="s">
        <v>1217</v>
      </c>
      <c r="C159" s="7" t="s">
        <v>66</v>
      </c>
      <c r="D159" s="8" t="s">
        <v>918</v>
      </c>
      <c r="E159" s="9" t="s">
        <v>76</v>
      </c>
      <c r="F159" s="9" t="s">
        <v>76</v>
      </c>
      <c r="G159" s="7" t="s">
        <v>550</v>
      </c>
      <c r="H159" s="7" t="s">
        <v>1218</v>
      </c>
      <c r="I159" s="7"/>
      <c r="J159" s="7">
        <v>3.15</v>
      </c>
      <c r="K159" s="7" t="s">
        <v>217</v>
      </c>
      <c r="L159" s="7"/>
      <c r="M159" s="16" t="s">
        <v>146</v>
      </c>
      <c r="N159" s="7" t="s">
        <v>970</v>
      </c>
      <c r="O159" s="7"/>
      <c r="P159" s="7"/>
    </row>
    <row r="160" spans="1:16">
      <c r="A160" s="6">
        <v>159</v>
      </c>
      <c r="B160" s="7" t="s">
        <v>1219</v>
      </c>
      <c r="C160" s="7" t="s">
        <v>66</v>
      </c>
      <c r="D160" s="8" t="s">
        <v>284</v>
      </c>
      <c r="E160" s="9" t="s">
        <v>76</v>
      </c>
      <c r="F160" s="9" t="s">
        <v>76</v>
      </c>
      <c r="G160" s="7" t="s">
        <v>550</v>
      </c>
      <c r="H160" s="7" t="s">
        <v>1218</v>
      </c>
      <c r="I160" s="7"/>
      <c r="J160" s="7">
        <v>2.05</v>
      </c>
      <c r="K160" s="7" t="s">
        <v>131</v>
      </c>
      <c r="L160" s="7"/>
      <c r="M160" s="7"/>
      <c r="N160" s="7"/>
      <c r="O160" s="7"/>
      <c r="P160" s="7"/>
    </row>
    <row r="161" spans="1:16">
      <c r="A161" s="6">
        <v>160</v>
      </c>
      <c r="B161" s="7" t="s">
        <v>1220</v>
      </c>
      <c r="C161" s="7" t="s">
        <v>66</v>
      </c>
      <c r="D161" s="8" t="s">
        <v>88</v>
      </c>
      <c r="E161" s="9" t="s">
        <v>76</v>
      </c>
      <c r="F161" s="9" t="s">
        <v>76</v>
      </c>
      <c r="G161" s="7" t="s">
        <v>77</v>
      </c>
      <c r="H161" s="7" t="s">
        <v>1218</v>
      </c>
      <c r="I161" s="12" t="s">
        <v>516</v>
      </c>
      <c r="J161" s="7">
        <v>2.32</v>
      </c>
      <c r="K161" s="7" t="s">
        <v>923</v>
      </c>
      <c r="L161" s="7" t="s">
        <v>125</v>
      </c>
      <c r="M161" s="7" t="s">
        <v>937</v>
      </c>
      <c r="N161" s="7"/>
      <c r="O161" s="7"/>
      <c r="P161" s="7"/>
    </row>
    <row r="162" ht="24" spans="1:16">
      <c r="A162" s="6">
        <v>161</v>
      </c>
      <c r="B162" s="7" t="s">
        <v>1221</v>
      </c>
      <c r="C162" s="7" t="s">
        <v>66</v>
      </c>
      <c r="D162" s="8" t="s">
        <v>91</v>
      </c>
      <c r="E162" s="9" t="s">
        <v>76</v>
      </c>
      <c r="F162" s="9" t="s">
        <v>76</v>
      </c>
      <c r="G162" s="7" t="s">
        <v>425</v>
      </c>
      <c r="H162" s="7" t="s">
        <v>1218</v>
      </c>
      <c r="I162" s="12" t="s">
        <v>516</v>
      </c>
      <c r="J162" s="7">
        <v>2.14</v>
      </c>
      <c r="K162" s="7" t="s">
        <v>884</v>
      </c>
      <c r="L162" s="7"/>
      <c r="M162" s="7"/>
      <c r="N162" s="7"/>
      <c r="O162" s="7"/>
      <c r="P162" s="7"/>
    </row>
    <row r="163" spans="1:16">
      <c r="A163" s="6">
        <v>162</v>
      </c>
      <c r="B163" s="7" t="s">
        <v>1222</v>
      </c>
      <c r="C163" s="7" t="s">
        <v>66</v>
      </c>
      <c r="D163" s="8" t="s">
        <v>1067</v>
      </c>
      <c r="E163" s="9" t="s">
        <v>76</v>
      </c>
      <c r="F163" s="9" t="s">
        <v>76</v>
      </c>
      <c r="G163" s="7" t="s">
        <v>81</v>
      </c>
      <c r="H163" s="7" t="s">
        <v>1218</v>
      </c>
      <c r="I163" s="12" t="s">
        <v>516</v>
      </c>
      <c r="J163" s="7">
        <v>3.85</v>
      </c>
      <c r="K163" s="7" t="s">
        <v>670</v>
      </c>
      <c r="L163" s="7"/>
      <c r="M163" s="7"/>
      <c r="N163" s="7"/>
      <c r="O163" s="7"/>
      <c r="P163" s="7"/>
    </row>
    <row r="164" spans="1:16">
      <c r="A164" s="6">
        <v>163</v>
      </c>
      <c r="B164" s="7" t="s">
        <v>1223</v>
      </c>
      <c r="C164" s="7" t="s">
        <v>66</v>
      </c>
      <c r="D164" s="8" t="s">
        <v>781</v>
      </c>
      <c r="E164" s="9" t="s">
        <v>68</v>
      </c>
      <c r="F164" s="9" t="s">
        <v>68</v>
      </c>
      <c r="G164" s="7" t="s">
        <v>85</v>
      </c>
      <c r="H164" s="7" t="s">
        <v>1224</v>
      </c>
      <c r="I164" s="12" t="s">
        <v>516</v>
      </c>
      <c r="J164" s="15">
        <v>3.49</v>
      </c>
      <c r="K164" s="7" t="s">
        <v>71</v>
      </c>
      <c r="L164" s="7"/>
      <c r="M164" s="16" t="s">
        <v>997</v>
      </c>
      <c r="N164" s="7" t="s">
        <v>938</v>
      </c>
      <c r="O164" s="7"/>
      <c r="P164" s="7" t="s">
        <v>1225</v>
      </c>
    </row>
    <row r="165" spans="1:16">
      <c r="A165" s="6">
        <v>1</v>
      </c>
      <c r="B165" s="7" t="s">
        <v>1227</v>
      </c>
      <c r="C165" s="7" t="s">
        <v>66</v>
      </c>
      <c r="D165" s="8" t="s">
        <v>149</v>
      </c>
      <c r="E165" s="9" t="s">
        <v>68</v>
      </c>
      <c r="F165" s="9" t="s">
        <v>68</v>
      </c>
      <c r="G165" s="7" t="s">
        <v>1228</v>
      </c>
      <c r="H165" s="7" t="s">
        <v>1229</v>
      </c>
      <c r="I165" s="7"/>
      <c r="J165" s="15">
        <v>3.49</v>
      </c>
      <c r="K165" s="7" t="s">
        <v>306</v>
      </c>
      <c r="L165" s="7"/>
      <c r="M165" s="7"/>
      <c r="N165" s="7"/>
      <c r="O165" s="7"/>
      <c r="P165" s="18"/>
    </row>
    <row r="166" spans="1:16">
      <c r="A166" s="6">
        <v>2</v>
      </c>
      <c r="B166" s="7" t="s">
        <v>1230</v>
      </c>
      <c r="C166" s="7" t="s">
        <v>66</v>
      </c>
      <c r="D166" s="8" t="s">
        <v>1067</v>
      </c>
      <c r="E166" s="9" t="s">
        <v>76</v>
      </c>
      <c r="F166" s="9" t="s">
        <v>76</v>
      </c>
      <c r="G166" s="7" t="s">
        <v>1231</v>
      </c>
      <c r="H166" s="7" t="s">
        <v>1232</v>
      </c>
      <c r="I166" s="7"/>
      <c r="J166" s="14">
        <v>2.74</v>
      </c>
      <c r="K166" s="7" t="s">
        <v>1233</v>
      </c>
      <c r="L166" s="7"/>
      <c r="M166" s="7"/>
      <c r="N166" s="7"/>
      <c r="O166" s="7"/>
      <c r="P166" s="7"/>
    </row>
    <row r="167" spans="1:16">
      <c r="A167" s="6">
        <v>3</v>
      </c>
      <c r="B167" s="7" t="s">
        <v>1234</v>
      </c>
      <c r="C167" s="7" t="s">
        <v>66</v>
      </c>
      <c r="D167" s="8" t="s">
        <v>254</v>
      </c>
      <c r="E167" s="9" t="s">
        <v>68</v>
      </c>
      <c r="F167" s="9" t="s">
        <v>68</v>
      </c>
      <c r="G167" s="7" t="s">
        <v>1235</v>
      </c>
      <c r="H167" s="7" t="s">
        <v>1236</v>
      </c>
      <c r="I167" s="7">
        <v>985</v>
      </c>
      <c r="J167" s="7">
        <v>3.82</v>
      </c>
      <c r="K167" s="7" t="s">
        <v>1237</v>
      </c>
      <c r="L167" s="7"/>
      <c r="M167" s="16" t="s">
        <v>95</v>
      </c>
      <c r="N167" s="16" t="s">
        <v>222</v>
      </c>
      <c r="O167" s="7"/>
      <c r="P167" s="7" t="s">
        <v>1238</v>
      </c>
    </row>
    <row r="168" ht="24" spans="1:16">
      <c r="A168" s="6">
        <v>4</v>
      </c>
      <c r="B168" s="7" t="s">
        <v>1239</v>
      </c>
      <c r="C168" s="7" t="s">
        <v>66</v>
      </c>
      <c r="D168" s="8" t="s">
        <v>166</v>
      </c>
      <c r="E168" s="9" t="s">
        <v>68</v>
      </c>
      <c r="F168" s="9" t="s">
        <v>68</v>
      </c>
      <c r="G168" s="7" t="s">
        <v>1240</v>
      </c>
      <c r="H168" s="7" t="s">
        <v>1241</v>
      </c>
      <c r="I168" s="7"/>
      <c r="J168" s="7">
        <v>3</v>
      </c>
      <c r="K168" s="7" t="s">
        <v>1242</v>
      </c>
      <c r="L168" s="7"/>
      <c r="M168" s="7" t="s">
        <v>925</v>
      </c>
      <c r="N168" s="7"/>
      <c r="O168" s="7"/>
      <c r="P168" s="7" t="s">
        <v>1243</v>
      </c>
    </row>
    <row r="169" ht="24" spans="1:16">
      <c r="A169" s="6">
        <v>5</v>
      </c>
      <c r="B169" s="7" t="s">
        <v>1244</v>
      </c>
      <c r="C169" s="7" t="s">
        <v>66</v>
      </c>
      <c r="D169" s="8" t="s">
        <v>1245</v>
      </c>
      <c r="E169" s="9" t="s">
        <v>1246</v>
      </c>
      <c r="F169" s="9" t="s">
        <v>1246</v>
      </c>
      <c r="G169" s="7" t="s">
        <v>1247</v>
      </c>
      <c r="H169" s="7" t="s">
        <v>1248</v>
      </c>
      <c r="I169" s="7"/>
      <c r="J169" s="7">
        <v>3.6</v>
      </c>
      <c r="K169" s="7" t="s">
        <v>306</v>
      </c>
      <c r="L169" s="7"/>
      <c r="M169" s="7" t="s">
        <v>937</v>
      </c>
      <c r="N169" s="7" t="s">
        <v>163</v>
      </c>
      <c r="O169" s="7"/>
      <c r="P169" s="7" t="s">
        <v>1249</v>
      </c>
    </row>
    <row r="170" spans="1:16">
      <c r="A170" s="6">
        <v>6</v>
      </c>
      <c r="B170" s="7" t="s">
        <v>1250</v>
      </c>
      <c r="C170" s="7" t="s">
        <v>66</v>
      </c>
      <c r="D170" s="8" t="s">
        <v>88</v>
      </c>
      <c r="E170" s="9" t="s">
        <v>1246</v>
      </c>
      <c r="F170" s="9" t="s">
        <v>1246</v>
      </c>
      <c r="G170" s="7" t="s">
        <v>1251</v>
      </c>
      <c r="H170" s="7" t="s">
        <v>1252</v>
      </c>
      <c r="I170" s="7"/>
      <c r="J170" s="15">
        <v>3.49</v>
      </c>
      <c r="K170" s="7" t="s">
        <v>1049</v>
      </c>
      <c r="L170" s="7"/>
      <c r="M170" s="7"/>
      <c r="N170" s="7"/>
      <c r="O170" s="7"/>
      <c r="P170" s="7" t="s">
        <v>1253</v>
      </c>
    </row>
    <row r="171" spans="1:16">
      <c r="A171" s="6">
        <v>7</v>
      </c>
      <c r="B171" s="7" t="s">
        <v>1254</v>
      </c>
      <c r="C171" s="7" t="s">
        <v>66</v>
      </c>
      <c r="D171" s="8" t="s">
        <v>1003</v>
      </c>
      <c r="E171" s="9" t="s">
        <v>1255</v>
      </c>
      <c r="F171" s="9" t="s">
        <v>1255</v>
      </c>
      <c r="G171" s="7" t="s">
        <v>686</v>
      </c>
      <c r="H171" s="7" t="s">
        <v>1256</v>
      </c>
      <c r="I171" s="7"/>
      <c r="J171" s="14">
        <v>2.74</v>
      </c>
      <c r="K171" s="7" t="s">
        <v>1257</v>
      </c>
      <c r="L171" s="7"/>
      <c r="M171" s="7"/>
      <c r="N171" s="7"/>
      <c r="O171" s="7"/>
      <c r="P171" s="7"/>
    </row>
    <row r="172" ht="36" spans="1:16">
      <c r="A172" s="6">
        <v>8</v>
      </c>
      <c r="B172" s="7" t="s">
        <v>1258</v>
      </c>
      <c r="C172" s="7" t="s">
        <v>66</v>
      </c>
      <c r="D172" s="8" t="s">
        <v>144</v>
      </c>
      <c r="E172" s="9" t="s">
        <v>68</v>
      </c>
      <c r="F172" s="9" t="s">
        <v>68</v>
      </c>
      <c r="G172" s="7" t="s">
        <v>102</v>
      </c>
      <c r="H172" s="7" t="s">
        <v>1259</v>
      </c>
      <c r="I172" s="12" t="s">
        <v>516</v>
      </c>
      <c r="J172" s="15">
        <v>3.49</v>
      </c>
      <c r="K172" s="7" t="s">
        <v>1260</v>
      </c>
      <c r="L172" s="7"/>
      <c r="M172" s="16" t="s">
        <v>146</v>
      </c>
      <c r="N172" s="7" t="s">
        <v>1132</v>
      </c>
      <c r="O172" s="7"/>
      <c r="P172" s="7" t="s">
        <v>1261</v>
      </c>
    </row>
    <row r="173" spans="1:16">
      <c r="A173" s="6">
        <v>9</v>
      </c>
      <c r="B173" s="7" t="s">
        <v>1262</v>
      </c>
      <c r="C173" s="7" t="s">
        <v>66</v>
      </c>
      <c r="D173" s="8" t="s">
        <v>219</v>
      </c>
      <c r="E173" s="9" t="s">
        <v>76</v>
      </c>
      <c r="F173" s="9" t="s">
        <v>76</v>
      </c>
      <c r="G173" s="7" t="s">
        <v>69</v>
      </c>
      <c r="H173" s="7" t="s">
        <v>70</v>
      </c>
      <c r="I173" s="12" t="s">
        <v>516</v>
      </c>
      <c r="J173" s="7">
        <v>2.54</v>
      </c>
      <c r="K173" s="7" t="s">
        <v>1257</v>
      </c>
      <c r="L173" s="7"/>
      <c r="M173" s="7" t="s">
        <v>925</v>
      </c>
      <c r="N173" s="7"/>
      <c r="O173" s="7"/>
      <c r="P173" s="7"/>
    </row>
    <row r="174" spans="1:16">
      <c r="A174" s="6">
        <v>10</v>
      </c>
      <c r="B174" s="7" t="s">
        <v>1263</v>
      </c>
      <c r="C174" s="7" t="s">
        <v>66</v>
      </c>
      <c r="D174" s="8" t="s">
        <v>219</v>
      </c>
      <c r="E174" s="9" t="s">
        <v>76</v>
      </c>
      <c r="F174" s="9" t="s">
        <v>76</v>
      </c>
      <c r="G174" s="7" t="s">
        <v>85</v>
      </c>
      <c r="H174" s="7" t="s">
        <v>70</v>
      </c>
      <c r="I174" s="12" t="s">
        <v>516</v>
      </c>
      <c r="J174" s="7">
        <v>2.62</v>
      </c>
      <c r="K174" s="7" t="s">
        <v>1257</v>
      </c>
      <c r="L174" s="7"/>
      <c r="M174" s="7"/>
      <c r="N174" s="7"/>
      <c r="O174" s="7"/>
      <c r="P174" s="7"/>
    </row>
    <row r="175" spans="1:16">
      <c r="A175" s="6">
        <v>11</v>
      </c>
      <c r="B175" s="7" t="s">
        <v>1264</v>
      </c>
      <c r="C175" s="7" t="s">
        <v>66</v>
      </c>
      <c r="D175" s="8" t="s">
        <v>230</v>
      </c>
      <c r="E175" s="9" t="s">
        <v>76</v>
      </c>
      <c r="F175" s="9" t="s">
        <v>76</v>
      </c>
      <c r="G175" s="7" t="s">
        <v>77</v>
      </c>
      <c r="H175" s="7" t="s">
        <v>70</v>
      </c>
      <c r="I175" s="12" t="s">
        <v>516</v>
      </c>
      <c r="J175" s="7">
        <v>2.96</v>
      </c>
      <c r="K175" s="7" t="s">
        <v>1257</v>
      </c>
      <c r="L175" s="7"/>
      <c r="M175" s="7"/>
      <c r="N175" s="7"/>
      <c r="O175" s="7"/>
      <c r="P175" s="7"/>
    </row>
    <row r="176" spans="1:16">
      <c r="A176" s="6">
        <v>12</v>
      </c>
      <c r="B176" s="7" t="s">
        <v>1265</v>
      </c>
      <c r="C176" s="7" t="s">
        <v>66</v>
      </c>
      <c r="D176" s="8" t="s">
        <v>648</v>
      </c>
      <c r="E176" s="9" t="s">
        <v>68</v>
      </c>
      <c r="F176" s="9" t="s">
        <v>68</v>
      </c>
      <c r="G176" s="7" t="s">
        <v>69</v>
      </c>
      <c r="H176" s="7" t="s">
        <v>130</v>
      </c>
      <c r="I176" s="12" t="s">
        <v>516</v>
      </c>
      <c r="J176" s="7">
        <v>3.1</v>
      </c>
      <c r="K176" s="7" t="s">
        <v>1260</v>
      </c>
      <c r="L176" s="7"/>
      <c r="M176" s="7"/>
      <c r="N176" s="7"/>
      <c r="O176" s="7"/>
      <c r="P176" s="7" t="s">
        <v>1266</v>
      </c>
    </row>
    <row r="177" spans="1:16">
      <c r="A177" s="6">
        <v>13</v>
      </c>
      <c r="B177" s="7" t="s">
        <v>1267</v>
      </c>
      <c r="C177" s="7" t="s">
        <v>66</v>
      </c>
      <c r="D177" s="8" t="s">
        <v>219</v>
      </c>
      <c r="E177" s="9" t="s">
        <v>76</v>
      </c>
      <c r="F177" s="9" t="s">
        <v>76</v>
      </c>
      <c r="G177" s="7" t="s">
        <v>102</v>
      </c>
      <c r="H177" s="7" t="s">
        <v>70</v>
      </c>
      <c r="I177" s="12" t="s">
        <v>516</v>
      </c>
      <c r="J177" s="7">
        <v>2.51</v>
      </c>
      <c r="K177" s="7" t="s">
        <v>1257</v>
      </c>
      <c r="L177" s="7"/>
      <c r="M177" s="7"/>
      <c r="N177" s="7"/>
      <c r="O177" s="7"/>
      <c r="P177" s="7"/>
    </row>
    <row r="178" spans="1:16">
      <c r="A178" s="6">
        <v>14</v>
      </c>
      <c r="B178" s="7" t="s">
        <v>1268</v>
      </c>
      <c r="C178" s="7" t="s">
        <v>66</v>
      </c>
      <c r="D178" s="8" t="s">
        <v>249</v>
      </c>
      <c r="E178" s="9" t="s">
        <v>68</v>
      </c>
      <c r="F178" s="9" t="s">
        <v>68</v>
      </c>
      <c r="G178" s="7" t="s">
        <v>106</v>
      </c>
      <c r="H178" s="7" t="s">
        <v>130</v>
      </c>
      <c r="I178" s="7">
        <v>211</v>
      </c>
      <c r="J178" s="7">
        <v>3.13</v>
      </c>
      <c r="K178" s="7" t="s">
        <v>1260</v>
      </c>
      <c r="L178" s="7"/>
      <c r="M178" s="16" t="s">
        <v>146</v>
      </c>
      <c r="N178" s="7" t="s">
        <v>938</v>
      </c>
      <c r="O178" s="7"/>
      <c r="P178" s="7" t="s">
        <v>1269</v>
      </c>
    </row>
    <row r="179" spans="1:16">
      <c r="A179" s="6">
        <v>15</v>
      </c>
      <c r="B179" s="7" t="s">
        <v>1270</v>
      </c>
      <c r="C179" s="7" t="s">
        <v>66</v>
      </c>
      <c r="D179" s="8" t="s">
        <v>357</v>
      </c>
      <c r="E179" s="9" t="s">
        <v>68</v>
      </c>
      <c r="F179" s="9" t="s">
        <v>68</v>
      </c>
      <c r="G179" s="7" t="s">
        <v>138</v>
      </c>
      <c r="H179" s="7" t="s">
        <v>130</v>
      </c>
      <c r="I179" s="12" t="s">
        <v>516</v>
      </c>
      <c r="J179" s="15">
        <v>3.49</v>
      </c>
      <c r="K179" s="7" t="s">
        <v>1260</v>
      </c>
      <c r="L179" s="7"/>
      <c r="M179" s="7"/>
      <c r="N179" s="7"/>
      <c r="O179" s="7"/>
      <c r="P179" s="18"/>
    </row>
    <row r="180" spans="1:16">
      <c r="A180" s="6">
        <v>16</v>
      </c>
      <c r="B180" s="7" t="s">
        <v>1271</v>
      </c>
      <c r="C180" s="7" t="s">
        <v>66</v>
      </c>
      <c r="D180" s="8" t="s">
        <v>241</v>
      </c>
      <c r="E180" s="9" t="s">
        <v>76</v>
      </c>
      <c r="F180" s="9" t="s">
        <v>76</v>
      </c>
      <c r="G180" s="7" t="s">
        <v>69</v>
      </c>
      <c r="H180" s="7" t="s">
        <v>70</v>
      </c>
      <c r="I180" s="12" t="s">
        <v>516</v>
      </c>
      <c r="J180" s="14">
        <v>2.74</v>
      </c>
      <c r="K180" s="7" t="s">
        <v>1257</v>
      </c>
      <c r="L180" s="7"/>
      <c r="M180" s="7" t="s">
        <v>925</v>
      </c>
      <c r="N180" s="7"/>
      <c r="O180" s="7"/>
      <c r="P180" s="7"/>
    </row>
    <row r="181" spans="1:16">
      <c r="A181" s="6">
        <v>17</v>
      </c>
      <c r="B181" s="7" t="s">
        <v>1272</v>
      </c>
      <c r="C181" s="7" t="s">
        <v>66</v>
      </c>
      <c r="D181" s="8" t="s">
        <v>234</v>
      </c>
      <c r="E181" s="9" t="s">
        <v>68</v>
      </c>
      <c r="F181" s="9" t="s">
        <v>68</v>
      </c>
      <c r="G181" s="7" t="s">
        <v>102</v>
      </c>
      <c r="H181" s="7" t="s">
        <v>168</v>
      </c>
      <c r="I181" s="12" t="s">
        <v>516</v>
      </c>
      <c r="J181" s="7">
        <v>3.5</v>
      </c>
      <c r="K181" s="7" t="s">
        <v>1260</v>
      </c>
      <c r="L181" s="7"/>
      <c r="M181" s="7"/>
      <c r="N181" s="7"/>
      <c r="O181" s="7"/>
      <c r="P181" s="7" t="s">
        <v>1273</v>
      </c>
    </row>
    <row r="182" spans="1:16">
      <c r="A182" s="6">
        <v>18</v>
      </c>
      <c r="B182" s="7" t="s">
        <v>1274</v>
      </c>
      <c r="C182" s="7" t="s">
        <v>66</v>
      </c>
      <c r="D182" s="8" t="s">
        <v>105</v>
      </c>
      <c r="E182" s="9" t="s">
        <v>76</v>
      </c>
      <c r="F182" s="9" t="s">
        <v>76</v>
      </c>
      <c r="G182" s="7" t="s">
        <v>102</v>
      </c>
      <c r="H182" s="7" t="s">
        <v>150</v>
      </c>
      <c r="I182" s="12" t="s">
        <v>516</v>
      </c>
      <c r="J182" s="7">
        <v>2.2</v>
      </c>
      <c r="K182" s="7" t="s">
        <v>529</v>
      </c>
      <c r="L182" s="7"/>
      <c r="M182" s="7"/>
      <c r="N182" s="7"/>
      <c r="O182" s="7"/>
      <c r="P182" s="7"/>
    </row>
    <row r="183" spans="1:16">
      <c r="A183" s="6">
        <v>19</v>
      </c>
      <c r="B183" s="7" t="s">
        <v>1275</v>
      </c>
      <c r="C183" s="7" t="s">
        <v>66</v>
      </c>
      <c r="D183" s="8" t="s">
        <v>101</v>
      </c>
      <c r="E183" s="9" t="s">
        <v>76</v>
      </c>
      <c r="F183" s="9" t="s">
        <v>76</v>
      </c>
      <c r="G183" s="7" t="s">
        <v>77</v>
      </c>
      <c r="H183" s="7" t="s">
        <v>168</v>
      </c>
      <c r="I183" s="12" t="s">
        <v>516</v>
      </c>
      <c r="J183" s="7">
        <v>2.94</v>
      </c>
      <c r="K183" s="7" t="s">
        <v>1257</v>
      </c>
      <c r="L183" s="7"/>
      <c r="M183" s="7"/>
      <c r="N183" s="7"/>
      <c r="O183" s="7"/>
      <c r="P183" s="7"/>
    </row>
    <row r="184" spans="1:16">
      <c r="A184" s="6">
        <v>20</v>
      </c>
      <c r="B184" s="7" t="s">
        <v>1276</v>
      </c>
      <c r="C184" s="7" t="s">
        <v>66</v>
      </c>
      <c r="D184" s="8" t="s">
        <v>111</v>
      </c>
      <c r="E184" s="9" t="s">
        <v>68</v>
      </c>
      <c r="F184" s="9" t="s">
        <v>68</v>
      </c>
      <c r="G184" s="7" t="s">
        <v>102</v>
      </c>
      <c r="H184" s="7" t="s">
        <v>1014</v>
      </c>
      <c r="I184" s="12" t="s">
        <v>516</v>
      </c>
      <c r="J184" s="7">
        <v>3.75</v>
      </c>
      <c r="K184" s="7" t="s">
        <v>1260</v>
      </c>
      <c r="L184" s="7"/>
      <c r="M184" s="7" t="s">
        <v>146</v>
      </c>
      <c r="N184" s="7" t="s">
        <v>938</v>
      </c>
      <c r="O184" s="7"/>
      <c r="P184" s="7" t="s">
        <v>1277</v>
      </c>
    </row>
    <row r="185" spans="1:16">
      <c r="A185" s="6">
        <v>21</v>
      </c>
      <c r="B185" s="7" t="s">
        <v>1278</v>
      </c>
      <c r="C185" s="7" t="s">
        <v>66</v>
      </c>
      <c r="D185" s="8" t="s">
        <v>174</v>
      </c>
      <c r="E185" s="9" t="s">
        <v>68</v>
      </c>
      <c r="F185" s="9" t="s">
        <v>68</v>
      </c>
      <c r="G185" s="7" t="s">
        <v>102</v>
      </c>
      <c r="H185" s="7" t="s">
        <v>1014</v>
      </c>
      <c r="I185" s="12" t="s">
        <v>516</v>
      </c>
      <c r="J185" s="7">
        <v>3.6</v>
      </c>
      <c r="K185" s="7" t="s">
        <v>1260</v>
      </c>
      <c r="L185" s="7"/>
      <c r="M185" s="7"/>
      <c r="N185" s="7"/>
      <c r="O185" s="7"/>
      <c r="P185" s="7" t="s">
        <v>1279</v>
      </c>
    </row>
    <row r="186" spans="1:16">
      <c r="A186" s="6">
        <v>22</v>
      </c>
      <c r="B186" s="7" t="s">
        <v>1280</v>
      </c>
      <c r="C186" s="7" t="s">
        <v>66</v>
      </c>
      <c r="D186" s="8" t="s">
        <v>149</v>
      </c>
      <c r="E186" s="9" t="s">
        <v>76</v>
      </c>
      <c r="F186" s="9" t="s">
        <v>76</v>
      </c>
      <c r="G186" s="7" t="s">
        <v>102</v>
      </c>
      <c r="H186" s="7" t="s">
        <v>185</v>
      </c>
      <c r="I186" s="12" t="s">
        <v>516</v>
      </c>
      <c r="J186" s="7">
        <v>1.85</v>
      </c>
      <c r="K186" s="7" t="s">
        <v>1257</v>
      </c>
      <c r="L186" s="7"/>
      <c r="M186" s="7" t="s">
        <v>937</v>
      </c>
      <c r="N186" s="7"/>
      <c r="O186" s="7"/>
      <c r="P186" s="7"/>
    </row>
    <row r="187" spans="1:16">
      <c r="A187" s="6">
        <v>23</v>
      </c>
      <c r="B187" s="7" t="s">
        <v>1281</v>
      </c>
      <c r="C187" s="7" t="s">
        <v>66</v>
      </c>
      <c r="D187" s="8" t="s">
        <v>975</v>
      </c>
      <c r="E187" s="9" t="s">
        <v>76</v>
      </c>
      <c r="F187" s="9" t="s">
        <v>76</v>
      </c>
      <c r="G187" s="7" t="s">
        <v>1282</v>
      </c>
      <c r="H187" s="7" t="s">
        <v>300</v>
      </c>
      <c r="I187" s="7"/>
      <c r="J187" s="7">
        <v>4.5</v>
      </c>
      <c r="K187" s="7" t="s">
        <v>1257</v>
      </c>
      <c r="L187" s="7"/>
      <c r="M187" s="7" t="s">
        <v>146</v>
      </c>
      <c r="N187" s="16" t="s">
        <v>222</v>
      </c>
      <c r="O187" s="7"/>
      <c r="P187" s="7"/>
    </row>
    <row r="188" spans="1:16">
      <c r="A188" s="6">
        <v>24</v>
      </c>
      <c r="B188" s="7" t="s">
        <v>1283</v>
      </c>
      <c r="C188" s="7" t="s">
        <v>66</v>
      </c>
      <c r="D188" s="8" t="s">
        <v>227</v>
      </c>
      <c r="E188" s="9" t="s">
        <v>76</v>
      </c>
      <c r="F188" s="9" t="s">
        <v>76</v>
      </c>
      <c r="G188" s="7" t="s">
        <v>102</v>
      </c>
      <c r="H188" s="7" t="s">
        <v>391</v>
      </c>
      <c r="I188" s="12" t="s">
        <v>516</v>
      </c>
      <c r="J188" s="7">
        <v>2.4</v>
      </c>
      <c r="K188" s="7" t="s">
        <v>1257</v>
      </c>
      <c r="L188" s="7"/>
      <c r="M188" s="7"/>
      <c r="N188" s="7"/>
      <c r="O188" s="7"/>
      <c r="P188" s="7"/>
    </row>
    <row r="189" spans="1:16">
      <c r="A189" s="6">
        <v>25</v>
      </c>
      <c r="B189" s="7" t="s">
        <v>1284</v>
      </c>
      <c r="C189" s="7" t="s">
        <v>66</v>
      </c>
      <c r="D189" s="8" t="s">
        <v>483</v>
      </c>
      <c r="E189" s="9" t="s">
        <v>76</v>
      </c>
      <c r="F189" s="9" t="s">
        <v>76</v>
      </c>
      <c r="G189" s="7" t="s">
        <v>85</v>
      </c>
      <c r="H189" s="7" t="s">
        <v>114</v>
      </c>
      <c r="I189" s="12" t="s">
        <v>516</v>
      </c>
      <c r="J189" s="14">
        <v>2.74</v>
      </c>
      <c r="K189" s="7" t="s">
        <v>1257</v>
      </c>
      <c r="L189" s="7"/>
      <c r="M189" s="7"/>
      <c r="N189" s="7"/>
      <c r="O189" s="7"/>
      <c r="P189" s="7"/>
    </row>
    <row r="190" spans="1:16">
      <c r="A190" s="6">
        <v>26</v>
      </c>
      <c r="B190" s="7" t="s">
        <v>1285</v>
      </c>
      <c r="C190" s="7" t="s">
        <v>66</v>
      </c>
      <c r="D190" s="8" t="s">
        <v>216</v>
      </c>
      <c r="E190" s="9" t="s">
        <v>76</v>
      </c>
      <c r="F190" s="9" t="s">
        <v>76</v>
      </c>
      <c r="G190" s="7" t="s">
        <v>77</v>
      </c>
      <c r="H190" s="7" t="s">
        <v>150</v>
      </c>
      <c r="I190" s="12" t="s">
        <v>516</v>
      </c>
      <c r="J190" s="7">
        <v>2.58</v>
      </c>
      <c r="K190" s="7" t="s">
        <v>1257</v>
      </c>
      <c r="L190" s="7"/>
      <c r="M190" s="7"/>
      <c r="N190" s="7"/>
      <c r="O190" s="7"/>
      <c r="P190" s="7"/>
    </row>
    <row r="191" spans="1:16">
      <c r="A191" s="6">
        <v>27</v>
      </c>
      <c r="B191" s="7" t="s">
        <v>1286</v>
      </c>
      <c r="C191" s="7" t="s">
        <v>66</v>
      </c>
      <c r="D191" s="8" t="s">
        <v>97</v>
      </c>
      <c r="E191" s="9" t="s">
        <v>76</v>
      </c>
      <c r="F191" s="9" t="s">
        <v>76</v>
      </c>
      <c r="G191" s="7" t="s">
        <v>77</v>
      </c>
      <c r="H191" s="7" t="s">
        <v>150</v>
      </c>
      <c r="I191" s="12" t="s">
        <v>516</v>
      </c>
      <c r="J191" s="7">
        <v>3.01</v>
      </c>
      <c r="K191" s="7" t="s">
        <v>1257</v>
      </c>
      <c r="L191" s="7"/>
      <c r="M191" s="7" t="s">
        <v>937</v>
      </c>
      <c r="N191" s="7"/>
      <c r="O191" s="7"/>
      <c r="P191" s="7"/>
    </row>
    <row r="192" spans="1:16">
      <c r="A192" s="6">
        <v>28</v>
      </c>
      <c r="B192" s="7" t="s">
        <v>1287</v>
      </c>
      <c r="C192" s="7" t="s">
        <v>66</v>
      </c>
      <c r="D192" s="8" t="s">
        <v>367</v>
      </c>
      <c r="E192" s="9" t="s">
        <v>68</v>
      </c>
      <c r="F192" s="9" t="s">
        <v>68</v>
      </c>
      <c r="G192" s="7" t="s">
        <v>138</v>
      </c>
      <c r="H192" s="7" t="s">
        <v>130</v>
      </c>
      <c r="I192" s="12" t="s">
        <v>516</v>
      </c>
      <c r="J192" s="15">
        <v>3.49</v>
      </c>
      <c r="K192" s="7" t="s">
        <v>1260</v>
      </c>
      <c r="L192" s="7"/>
      <c r="M192" s="7"/>
      <c r="N192" s="7"/>
      <c r="O192" s="7"/>
      <c r="P192" s="18"/>
    </row>
    <row r="193" spans="1:16">
      <c r="A193" s="6">
        <v>29</v>
      </c>
      <c r="B193" s="7" t="s">
        <v>1288</v>
      </c>
      <c r="C193" s="7" t="s">
        <v>66</v>
      </c>
      <c r="D193" s="8" t="s">
        <v>254</v>
      </c>
      <c r="E193" s="9" t="s">
        <v>68</v>
      </c>
      <c r="F193" s="9" t="s">
        <v>68</v>
      </c>
      <c r="G193" s="7" t="s">
        <v>69</v>
      </c>
      <c r="H193" s="7" t="s">
        <v>130</v>
      </c>
      <c r="I193" s="12" t="s">
        <v>516</v>
      </c>
      <c r="J193" s="7">
        <v>3.38</v>
      </c>
      <c r="K193" s="7" t="s">
        <v>792</v>
      </c>
      <c r="L193" s="7"/>
      <c r="M193" s="7"/>
      <c r="N193" s="7"/>
      <c r="O193" s="7"/>
      <c r="P193" s="7" t="s">
        <v>1266</v>
      </c>
    </row>
    <row r="194" spans="1:16">
      <c r="A194" s="6">
        <v>30</v>
      </c>
      <c r="B194" s="7" t="s">
        <v>1289</v>
      </c>
      <c r="C194" s="7" t="s">
        <v>66</v>
      </c>
      <c r="D194" s="8" t="s">
        <v>1057</v>
      </c>
      <c r="E194" s="9" t="s">
        <v>76</v>
      </c>
      <c r="F194" s="9" t="s">
        <v>76</v>
      </c>
      <c r="G194" s="7" t="s">
        <v>77</v>
      </c>
      <c r="H194" s="7" t="s">
        <v>114</v>
      </c>
      <c r="I194" s="12" t="s">
        <v>516</v>
      </c>
      <c r="J194" s="7">
        <v>2.42</v>
      </c>
      <c r="K194" s="7" t="s">
        <v>1257</v>
      </c>
      <c r="L194" s="7"/>
      <c r="M194" s="7" t="s">
        <v>925</v>
      </c>
      <c r="N194" s="7"/>
      <c r="O194" s="7"/>
      <c r="P194" s="7"/>
    </row>
    <row r="195" spans="1:16">
      <c r="A195" s="6">
        <v>31</v>
      </c>
      <c r="B195" s="7" t="s">
        <v>1290</v>
      </c>
      <c r="C195" s="7" t="s">
        <v>66</v>
      </c>
      <c r="D195" s="8" t="s">
        <v>266</v>
      </c>
      <c r="E195" s="9" t="s">
        <v>76</v>
      </c>
      <c r="F195" s="9" t="s">
        <v>76</v>
      </c>
      <c r="G195" s="7" t="s">
        <v>77</v>
      </c>
      <c r="H195" s="7" t="s">
        <v>150</v>
      </c>
      <c r="I195" s="12" t="s">
        <v>516</v>
      </c>
      <c r="J195" s="7">
        <v>2.68</v>
      </c>
      <c r="K195" s="7" t="s">
        <v>1257</v>
      </c>
      <c r="L195" s="7"/>
      <c r="M195" s="7" t="s">
        <v>937</v>
      </c>
      <c r="N195" s="7"/>
      <c r="O195" s="7"/>
      <c r="P195" s="7"/>
    </row>
    <row r="196" spans="1:16">
      <c r="A196" s="6">
        <v>32</v>
      </c>
      <c r="B196" s="7" t="s">
        <v>1291</v>
      </c>
      <c r="C196" s="7" t="s">
        <v>66</v>
      </c>
      <c r="D196" s="8" t="s">
        <v>219</v>
      </c>
      <c r="E196" s="9" t="s">
        <v>76</v>
      </c>
      <c r="F196" s="9" t="s">
        <v>76</v>
      </c>
      <c r="G196" s="7" t="s">
        <v>1131</v>
      </c>
      <c r="H196" s="7" t="s">
        <v>429</v>
      </c>
      <c r="I196" s="7"/>
      <c r="J196" s="7">
        <v>2.09</v>
      </c>
      <c r="K196" s="7" t="s">
        <v>434</v>
      </c>
      <c r="L196" s="7"/>
      <c r="M196" s="7"/>
      <c r="N196" s="7"/>
      <c r="O196" s="7"/>
      <c r="P196" s="7"/>
    </row>
    <row r="197" spans="1:16">
      <c r="A197" s="6">
        <v>33</v>
      </c>
      <c r="B197" s="7" t="s">
        <v>1292</v>
      </c>
      <c r="C197" s="7" t="s">
        <v>66</v>
      </c>
      <c r="D197" s="8" t="s">
        <v>525</v>
      </c>
      <c r="E197" s="9" t="s">
        <v>76</v>
      </c>
      <c r="F197" s="9" t="s">
        <v>76</v>
      </c>
      <c r="G197" s="7" t="s">
        <v>81</v>
      </c>
      <c r="H197" s="7" t="s">
        <v>955</v>
      </c>
      <c r="I197" s="12" t="s">
        <v>516</v>
      </c>
      <c r="J197" s="7">
        <v>3.6</v>
      </c>
      <c r="K197" s="7" t="s">
        <v>1257</v>
      </c>
      <c r="L197" s="7"/>
      <c r="M197" s="7"/>
      <c r="N197" s="7"/>
      <c r="O197" s="7"/>
      <c r="P197" s="7"/>
    </row>
    <row r="198" spans="1:16">
      <c r="A198" s="6">
        <v>34</v>
      </c>
      <c r="B198" s="7" t="s">
        <v>1293</v>
      </c>
      <c r="C198" s="7" t="s">
        <v>436</v>
      </c>
      <c r="D198" s="8" t="s">
        <v>230</v>
      </c>
      <c r="E198" s="9" t="s">
        <v>1255</v>
      </c>
      <c r="F198" s="9" t="s">
        <v>1255</v>
      </c>
      <c r="G198" s="7" t="s">
        <v>255</v>
      </c>
      <c r="H198" s="7" t="s">
        <v>955</v>
      </c>
      <c r="I198" s="7"/>
      <c r="J198" s="7">
        <v>1.98</v>
      </c>
      <c r="K198" s="7" t="s">
        <v>155</v>
      </c>
      <c r="L198" s="7"/>
      <c r="M198" s="7" t="s">
        <v>941</v>
      </c>
      <c r="N198" s="7"/>
      <c r="O198" s="7"/>
      <c r="P198" s="7"/>
    </row>
    <row r="199" spans="1:16">
      <c r="A199" s="6">
        <v>35</v>
      </c>
      <c r="B199" s="7" t="s">
        <v>1294</v>
      </c>
      <c r="C199" s="7" t="s">
        <v>436</v>
      </c>
      <c r="D199" s="8" t="s">
        <v>565</v>
      </c>
      <c r="E199" s="9" t="s">
        <v>1255</v>
      </c>
      <c r="F199" s="9" t="s">
        <v>1255</v>
      </c>
      <c r="G199" s="7" t="s">
        <v>77</v>
      </c>
      <c r="H199" s="7" t="s">
        <v>382</v>
      </c>
      <c r="I199" s="12" t="s">
        <v>516</v>
      </c>
      <c r="J199" s="7">
        <v>2.47</v>
      </c>
      <c r="K199" s="7" t="s">
        <v>331</v>
      </c>
      <c r="L199" s="7"/>
      <c r="M199" s="7"/>
      <c r="N199" s="7"/>
      <c r="O199" s="7"/>
      <c r="P199" s="7"/>
    </row>
    <row r="200" spans="1:16">
      <c r="A200" s="6">
        <v>36</v>
      </c>
      <c r="B200" s="7" t="s">
        <v>1295</v>
      </c>
      <c r="C200" s="7" t="s">
        <v>436</v>
      </c>
      <c r="D200" s="8" t="s">
        <v>413</v>
      </c>
      <c r="E200" s="9" t="s">
        <v>1246</v>
      </c>
      <c r="F200" s="9" t="s">
        <v>1246</v>
      </c>
      <c r="G200" s="7" t="s">
        <v>1296</v>
      </c>
      <c r="H200" s="7" t="s">
        <v>168</v>
      </c>
      <c r="I200" s="7"/>
      <c r="J200" s="15">
        <v>3.49</v>
      </c>
      <c r="K200" s="7" t="s">
        <v>1297</v>
      </c>
      <c r="L200" s="7" t="s">
        <v>125</v>
      </c>
      <c r="M200" s="7" t="s">
        <v>997</v>
      </c>
      <c r="N200" s="7" t="s">
        <v>222</v>
      </c>
      <c r="O200" s="7"/>
      <c r="P200" s="7" t="s">
        <v>1298</v>
      </c>
    </row>
    <row r="201" spans="1:16">
      <c r="A201" s="6">
        <v>37</v>
      </c>
      <c r="B201" s="7" t="s">
        <v>1299</v>
      </c>
      <c r="C201" s="7" t="s">
        <v>436</v>
      </c>
      <c r="D201" s="8" t="s">
        <v>565</v>
      </c>
      <c r="E201" s="9" t="s">
        <v>1255</v>
      </c>
      <c r="F201" s="9" t="s">
        <v>1255</v>
      </c>
      <c r="G201" s="7" t="s">
        <v>102</v>
      </c>
      <c r="H201" s="7" t="s">
        <v>1300</v>
      </c>
      <c r="I201" s="12" t="s">
        <v>516</v>
      </c>
      <c r="J201" s="14">
        <v>2.74</v>
      </c>
      <c r="K201" s="7" t="s">
        <v>205</v>
      </c>
      <c r="L201" s="7"/>
      <c r="M201" s="7"/>
      <c r="N201" s="7"/>
      <c r="O201" s="7"/>
      <c r="P201" s="7"/>
    </row>
    <row r="202" ht="24" spans="1:16">
      <c r="A202" s="6">
        <v>38</v>
      </c>
      <c r="B202" s="7" t="s">
        <v>1301</v>
      </c>
      <c r="C202" s="7" t="s">
        <v>436</v>
      </c>
      <c r="D202" s="8" t="s">
        <v>841</v>
      </c>
      <c r="E202" s="9" t="s">
        <v>1246</v>
      </c>
      <c r="F202" s="9" t="s">
        <v>1246</v>
      </c>
      <c r="G202" s="7" t="s">
        <v>1302</v>
      </c>
      <c r="H202" s="7" t="s">
        <v>1023</v>
      </c>
      <c r="I202" s="7"/>
      <c r="J202" s="15">
        <v>3.49</v>
      </c>
      <c r="K202" s="7" t="s">
        <v>460</v>
      </c>
      <c r="L202" s="7"/>
      <c r="M202" s="7"/>
      <c r="N202" s="7"/>
      <c r="O202" s="7"/>
      <c r="P202" s="7" t="s">
        <v>1303</v>
      </c>
    </row>
    <row r="203" ht="24" spans="1:16">
      <c r="A203" s="6">
        <v>39</v>
      </c>
      <c r="B203" s="7" t="s">
        <v>1304</v>
      </c>
      <c r="C203" s="7" t="s">
        <v>436</v>
      </c>
      <c r="D203" s="8" t="s">
        <v>413</v>
      </c>
      <c r="E203" s="9" t="s">
        <v>1246</v>
      </c>
      <c r="F203" s="9" t="s">
        <v>1246</v>
      </c>
      <c r="G203" s="7" t="s">
        <v>559</v>
      </c>
      <c r="H203" s="7" t="s">
        <v>1305</v>
      </c>
      <c r="I203" s="7">
        <v>211</v>
      </c>
      <c r="J203" s="15">
        <v>3.49</v>
      </c>
      <c r="K203" s="7" t="s">
        <v>1306</v>
      </c>
      <c r="L203" s="7" t="s">
        <v>125</v>
      </c>
      <c r="M203" s="7"/>
      <c r="N203" s="16" t="s">
        <v>222</v>
      </c>
      <c r="O203" s="7"/>
      <c r="P203" s="7" t="s">
        <v>1307</v>
      </c>
    </row>
    <row r="204" spans="1:16">
      <c r="A204" s="6">
        <v>40</v>
      </c>
      <c r="B204" s="7" t="s">
        <v>1308</v>
      </c>
      <c r="C204" s="7" t="s">
        <v>436</v>
      </c>
      <c r="D204" s="8" t="s">
        <v>464</v>
      </c>
      <c r="E204" s="9" t="s">
        <v>1246</v>
      </c>
      <c r="F204" s="9" t="s">
        <v>1246</v>
      </c>
      <c r="G204" s="7" t="s">
        <v>102</v>
      </c>
      <c r="H204" s="7" t="s">
        <v>1309</v>
      </c>
      <c r="I204" s="12" t="s">
        <v>516</v>
      </c>
      <c r="J204" s="7">
        <v>3.93</v>
      </c>
      <c r="K204" s="7" t="s">
        <v>1310</v>
      </c>
      <c r="L204" s="7" t="s">
        <v>125</v>
      </c>
      <c r="M204" s="7" t="s">
        <v>937</v>
      </c>
      <c r="N204" s="7" t="s">
        <v>938</v>
      </c>
      <c r="O204" s="7"/>
      <c r="P204" s="7" t="s">
        <v>1311</v>
      </c>
    </row>
    <row r="205" spans="1:16">
      <c r="A205" s="6">
        <v>41</v>
      </c>
      <c r="B205" s="7" t="s">
        <v>1312</v>
      </c>
      <c r="C205" s="7" t="s">
        <v>436</v>
      </c>
      <c r="D205" s="8" t="s">
        <v>841</v>
      </c>
      <c r="E205" s="9" t="s">
        <v>1246</v>
      </c>
      <c r="F205" s="9" t="s">
        <v>1246</v>
      </c>
      <c r="G205" s="7" t="s">
        <v>547</v>
      </c>
      <c r="H205" s="7" t="s">
        <v>185</v>
      </c>
      <c r="I205" s="7"/>
      <c r="J205" s="7">
        <v>89.47</v>
      </c>
      <c r="K205" s="7" t="s">
        <v>354</v>
      </c>
      <c r="L205" s="7" t="s">
        <v>125</v>
      </c>
      <c r="M205" s="7" t="s">
        <v>937</v>
      </c>
      <c r="N205" s="7" t="s">
        <v>1313</v>
      </c>
      <c r="O205" s="7"/>
      <c r="P205" s="18"/>
    </row>
    <row r="206" spans="1:16">
      <c r="A206" s="6">
        <v>42</v>
      </c>
      <c r="B206" s="7" t="s">
        <v>1314</v>
      </c>
      <c r="C206" s="7" t="s">
        <v>436</v>
      </c>
      <c r="D206" s="8" t="s">
        <v>841</v>
      </c>
      <c r="E206" s="9" t="s">
        <v>1246</v>
      </c>
      <c r="F206" s="9" t="s">
        <v>1246</v>
      </c>
      <c r="G206" s="7" t="s">
        <v>190</v>
      </c>
      <c r="H206" s="7" t="s">
        <v>1019</v>
      </c>
      <c r="I206" s="7"/>
      <c r="J206" s="15">
        <v>3.49</v>
      </c>
      <c r="K206" s="7" t="s">
        <v>140</v>
      </c>
      <c r="L206" s="7"/>
      <c r="M206" s="7"/>
      <c r="N206" s="7"/>
      <c r="O206" s="7"/>
      <c r="P206" s="18"/>
    </row>
    <row r="207" spans="1:16">
      <c r="A207" s="6">
        <v>43</v>
      </c>
      <c r="B207" s="7" t="s">
        <v>1315</v>
      </c>
      <c r="C207" s="7" t="s">
        <v>436</v>
      </c>
      <c r="D207" s="8" t="s">
        <v>254</v>
      </c>
      <c r="E207" s="9" t="s">
        <v>1246</v>
      </c>
      <c r="F207" s="9" t="s">
        <v>1246</v>
      </c>
      <c r="G207" s="7" t="s">
        <v>102</v>
      </c>
      <c r="H207" s="7" t="s">
        <v>1014</v>
      </c>
      <c r="I207" s="12" t="s">
        <v>516</v>
      </c>
      <c r="J207" s="15">
        <v>3.49</v>
      </c>
      <c r="K207" s="7" t="s">
        <v>1316</v>
      </c>
      <c r="L207" s="7"/>
      <c r="M207" s="7"/>
      <c r="N207" s="7" t="s">
        <v>163</v>
      </c>
      <c r="O207" s="7"/>
      <c r="P207" s="18"/>
    </row>
    <row r="208" spans="1:16">
      <c r="A208" s="6">
        <v>44</v>
      </c>
      <c r="B208" s="7" t="s">
        <v>1317</v>
      </c>
      <c r="C208" s="7" t="s">
        <v>436</v>
      </c>
      <c r="D208" s="8" t="s">
        <v>1318</v>
      </c>
      <c r="E208" s="9" t="s">
        <v>1319</v>
      </c>
      <c r="F208" s="9" t="s">
        <v>1319</v>
      </c>
      <c r="G208" s="7" t="s">
        <v>106</v>
      </c>
      <c r="H208" s="7" t="s">
        <v>1019</v>
      </c>
      <c r="I208" s="7">
        <v>211</v>
      </c>
      <c r="J208" s="15">
        <v>3.49</v>
      </c>
      <c r="K208" s="7" t="s">
        <v>1320</v>
      </c>
      <c r="L208" s="7"/>
      <c r="M208" s="7"/>
      <c r="N208" s="16" t="s">
        <v>222</v>
      </c>
      <c r="O208" s="7"/>
      <c r="P208" s="18"/>
    </row>
    <row r="209" spans="1:16">
      <c r="A209" s="6">
        <v>45</v>
      </c>
      <c r="B209" s="7" t="s">
        <v>1321</v>
      </c>
      <c r="C209" s="7" t="s">
        <v>436</v>
      </c>
      <c r="D209" s="8" t="s">
        <v>918</v>
      </c>
      <c r="E209" s="9" t="s">
        <v>1255</v>
      </c>
      <c r="F209" s="9" t="s">
        <v>1255</v>
      </c>
      <c r="G209" s="7" t="s">
        <v>1027</v>
      </c>
      <c r="H209" s="7" t="s">
        <v>204</v>
      </c>
      <c r="I209" s="7"/>
      <c r="J209" s="14">
        <v>2.74</v>
      </c>
      <c r="K209" s="7" t="s">
        <v>228</v>
      </c>
      <c r="L209" s="7"/>
      <c r="M209" s="7" t="s">
        <v>937</v>
      </c>
      <c r="N209" s="7"/>
      <c r="O209" s="7"/>
      <c r="P209" s="7"/>
    </row>
    <row r="210" spans="1:16">
      <c r="A210" s="6">
        <v>46</v>
      </c>
      <c r="B210" s="7" t="s">
        <v>1322</v>
      </c>
      <c r="C210" s="7" t="s">
        <v>436</v>
      </c>
      <c r="D210" s="8" t="s">
        <v>413</v>
      </c>
      <c r="E210" s="9" t="s">
        <v>1246</v>
      </c>
      <c r="F210" s="9" t="s">
        <v>1246</v>
      </c>
      <c r="G210" s="7" t="s">
        <v>309</v>
      </c>
      <c r="H210" s="7" t="s">
        <v>288</v>
      </c>
      <c r="I210" s="7"/>
      <c r="J210" s="7">
        <v>3.2</v>
      </c>
      <c r="K210" s="7" t="s">
        <v>980</v>
      </c>
      <c r="L210" s="7"/>
      <c r="M210" s="7" t="s">
        <v>937</v>
      </c>
      <c r="N210" s="7" t="s">
        <v>163</v>
      </c>
      <c r="O210" s="7"/>
      <c r="P210" s="7" t="s">
        <v>1323</v>
      </c>
    </row>
    <row r="211" spans="1:16">
      <c r="A211" s="6">
        <v>47</v>
      </c>
      <c r="B211" s="7" t="s">
        <v>1324</v>
      </c>
      <c r="C211" s="7" t="s">
        <v>436</v>
      </c>
      <c r="D211" s="8" t="s">
        <v>352</v>
      </c>
      <c r="E211" s="9" t="s">
        <v>1246</v>
      </c>
      <c r="F211" s="9" t="s">
        <v>1246</v>
      </c>
      <c r="G211" s="7" t="s">
        <v>1325</v>
      </c>
      <c r="H211" s="7" t="s">
        <v>1326</v>
      </c>
      <c r="I211" s="7"/>
      <c r="J211" s="7">
        <v>3.2</v>
      </c>
      <c r="K211" s="7" t="s">
        <v>510</v>
      </c>
      <c r="L211" s="7" t="s">
        <v>125</v>
      </c>
      <c r="M211" s="7" t="s">
        <v>1327</v>
      </c>
      <c r="N211" s="16" t="s">
        <v>222</v>
      </c>
      <c r="O211" s="7"/>
      <c r="P211" s="7" t="s">
        <v>1328</v>
      </c>
    </row>
    <row r="212" spans="1:16">
      <c r="A212" s="6">
        <v>48</v>
      </c>
      <c r="B212" s="7" t="s">
        <v>1329</v>
      </c>
      <c r="C212" s="7" t="s">
        <v>436</v>
      </c>
      <c r="D212" s="8" t="s">
        <v>841</v>
      </c>
      <c r="E212" s="9" t="s">
        <v>1255</v>
      </c>
      <c r="F212" s="9" t="s">
        <v>1255</v>
      </c>
      <c r="G212" s="7" t="s">
        <v>1330</v>
      </c>
      <c r="H212" s="7" t="s">
        <v>300</v>
      </c>
      <c r="I212" s="7"/>
      <c r="J212" s="14">
        <v>2.74</v>
      </c>
      <c r="K212" s="7" t="s">
        <v>303</v>
      </c>
      <c r="L212" s="7"/>
      <c r="M212" s="7"/>
      <c r="N212" s="7"/>
      <c r="O212" s="7"/>
      <c r="P212" s="7"/>
    </row>
    <row r="213" spans="1:16">
      <c r="A213" s="6">
        <v>49</v>
      </c>
      <c r="B213" s="7" t="s">
        <v>1331</v>
      </c>
      <c r="C213" s="7" t="s">
        <v>436</v>
      </c>
      <c r="D213" s="8" t="s">
        <v>91</v>
      </c>
      <c r="E213" s="9" t="s">
        <v>1255</v>
      </c>
      <c r="F213" s="9" t="s">
        <v>1255</v>
      </c>
      <c r="G213" s="7" t="s">
        <v>81</v>
      </c>
      <c r="H213" s="7" t="s">
        <v>300</v>
      </c>
      <c r="I213" s="12" t="s">
        <v>516</v>
      </c>
      <c r="J213" s="18">
        <v>4.8</v>
      </c>
      <c r="K213" s="7" t="s">
        <v>1157</v>
      </c>
      <c r="L213" s="7"/>
      <c r="M213" s="7" t="s">
        <v>937</v>
      </c>
      <c r="N213" s="7" t="s">
        <v>163</v>
      </c>
      <c r="O213" s="7"/>
      <c r="P213" s="7"/>
    </row>
    <row r="214" spans="1:16">
      <c r="A214" s="6">
        <v>50</v>
      </c>
      <c r="B214" s="7" t="s">
        <v>1332</v>
      </c>
      <c r="C214" s="7" t="s">
        <v>436</v>
      </c>
      <c r="D214" s="8" t="s">
        <v>105</v>
      </c>
      <c r="E214" s="9" t="s">
        <v>1246</v>
      </c>
      <c r="F214" s="9" t="s">
        <v>1246</v>
      </c>
      <c r="G214" s="7" t="s">
        <v>1333</v>
      </c>
      <c r="H214" s="7" t="s">
        <v>348</v>
      </c>
      <c r="I214" s="7"/>
      <c r="J214" s="7">
        <v>3.74</v>
      </c>
      <c r="K214" s="7" t="s">
        <v>295</v>
      </c>
      <c r="L214" s="7" t="s">
        <v>125</v>
      </c>
      <c r="M214" s="7" t="s">
        <v>146</v>
      </c>
      <c r="N214" s="7" t="s">
        <v>222</v>
      </c>
      <c r="O214" s="7"/>
      <c r="P214" s="7" t="s">
        <v>1334</v>
      </c>
    </row>
    <row r="215" spans="1:16">
      <c r="A215" s="6">
        <v>51</v>
      </c>
      <c r="B215" s="7" t="s">
        <v>1335</v>
      </c>
      <c r="C215" s="7" t="s">
        <v>436</v>
      </c>
      <c r="D215" s="8" t="s">
        <v>212</v>
      </c>
      <c r="E215" s="9" t="s">
        <v>1255</v>
      </c>
      <c r="F215" s="9" t="s">
        <v>1255</v>
      </c>
      <c r="G215" s="7" t="s">
        <v>686</v>
      </c>
      <c r="H215" s="7" t="s">
        <v>391</v>
      </c>
      <c r="I215" s="7"/>
      <c r="J215" s="7">
        <v>2.53</v>
      </c>
      <c r="K215" s="7" t="s">
        <v>86</v>
      </c>
      <c r="L215" s="7"/>
      <c r="M215" s="7" t="s">
        <v>1040</v>
      </c>
      <c r="N215" s="7"/>
      <c r="O215" s="7"/>
      <c r="P215" s="7"/>
    </row>
    <row r="216" spans="1:16">
      <c r="A216" s="6">
        <v>52</v>
      </c>
      <c r="B216" s="7" t="s">
        <v>1336</v>
      </c>
      <c r="C216" s="7" t="s">
        <v>436</v>
      </c>
      <c r="D216" s="8" t="s">
        <v>483</v>
      </c>
      <c r="E216" s="9" t="s">
        <v>1255</v>
      </c>
      <c r="F216" s="9" t="s">
        <v>1255</v>
      </c>
      <c r="G216" s="7" t="s">
        <v>1337</v>
      </c>
      <c r="H216" s="7" t="s">
        <v>391</v>
      </c>
      <c r="I216" s="7"/>
      <c r="J216" s="7">
        <v>3.17</v>
      </c>
      <c r="K216" s="7" t="s">
        <v>1338</v>
      </c>
      <c r="L216" s="7"/>
      <c r="M216" s="7"/>
      <c r="N216" s="7" t="s">
        <v>163</v>
      </c>
      <c r="O216" s="7"/>
      <c r="P216" s="7"/>
    </row>
    <row r="217" spans="1:16">
      <c r="A217" s="6">
        <v>53</v>
      </c>
      <c r="B217" s="7" t="s">
        <v>1339</v>
      </c>
      <c r="C217" s="7" t="s">
        <v>436</v>
      </c>
      <c r="D217" s="8" t="s">
        <v>153</v>
      </c>
      <c r="E217" s="9" t="s">
        <v>1255</v>
      </c>
      <c r="F217" s="9" t="s">
        <v>1255</v>
      </c>
      <c r="G217" s="7" t="s">
        <v>550</v>
      </c>
      <c r="H217" s="7" t="s">
        <v>391</v>
      </c>
      <c r="I217" s="7"/>
      <c r="J217" s="7">
        <v>3.06</v>
      </c>
      <c r="K217" s="7" t="s">
        <v>1340</v>
      </c>
      <c r="L217" s="7"/>
      <c r="M217" s="7"/>
      <c r="N217" s="7"/>
      <c r="O217" s="7"/>
      <c r="P217" s="7"/>
    </row>
    <row r="218" spans="1:16">
      <c r="A218" s="6">
        <v>54</v>
      </c>
      <c r="B218" s="7" t="s">
        <v>1341</v>
      </c>
      <c r="C218" s="7" t="s">
        <v>436</v>
      </c>
      <c r="D218" s="8" t="s">
        <v>570</v>
      </c>
      <c r="E218" s="9" t="s">
        <v>1255</v>
      </c>
      <c r="F218" s="9" t="s">
        <v>1255</v>
      </c>
      <c r="G218" s="7" t="s">
        <v>1159</v>
      </c>
      <c r="H218" s="7" t="s">
        <v>1342</v>
      </c>
      <c r="I218" s="7"/>
      <c r="J218" s="14">
        <v>2.74</v>
      </c>
      <c r="K218" s="7" t="s">
        <v>169</v>
      </c>
      <c r="L218" s="7"/>
      <c r="M218" s="7" t="s">
        <v>997</v>
      </c>
      <c r="N218" s="7" t="s">
        <v>163</v>
      </c>
      <c r="O218" s="7"/>
      <c r="P218" s="7"/>
    </row>
    <row r="219" spans="1:16">
      <c r="A219" s="6">
        <v>55</v>
      </c>
      <c r="B219" s="7" t="s">
        <v>1343</v>
      </c>
      <c r="C219" s="7" t="s">
        <v>436</v>
      </c>
      <c r="D219" s="8" t="s">
        <v>648</v>
      </c>
      <c r="E219" s="9" t="s">
        <v>1246</v>
      </c>
      <c r="F219" s="9" t="s">
        <v>1246</v>
      </c>
      <c r="G219" s="7" t="s">
        <v>1344</v>
      </c>
      <c r="H219" s="7" t="s">
        <v>429</v>
      </c>
      <c r="I219" s="7"/>
      <c r="J219" s="7">
        <v>3.34</v>
      </c>
      <c r="K219" s="7" t="s">
        <v>107</v>
      </c>
      <c r="L219" s="7"/>
      <c r="M219" s="7" t="s">
        <v>925</v>
      </c>
      <c r="N219" s="7" t="s">
        <v>222</v>
      </c>
      <c r="O219" s="7"/>
      <c r="P219" s="7" t="s">
        <v>1345</v>
      </c>
    </row>
    <row r="220" spans="1:16">
      <c r="A220" s="6">
        <v>56</v>
      </c>
      <c r="B220" s="7" t="s">
        <v>1346</v>
      </c>
      <c r="C220" s="7" t="s">
        <v>436</v>
      </c>
      <c r="D220" s="8" t="s">
        <v>129</v>
      </c>
      <c r="E220" s="9" t="s">
        <v>1255</v>
      </c>
      <c r="F220" s="9" t="s">
        <v>1255</v>
      </c>
      <c r="G220" s="7" t="s">
        <v>85</v>
      </c>
      <c r="H220" s="7" t="s">
        <v>429</v>
      </c>
      <c r="I220" s="12" t="s">
        <v>516</v>
      </c>
      <c r="J220" s="14">
        <v>2.74</v>
      </c>
      <c r="K220" s="7" t="s">
        <v>529</v>
      </c>
      <c r="L220" s="7" t="s">
        <v>125</v>
      </c>
      <c r="M220" s="7"/>
      <c r="N220" s="7"/>
      <c r="O220" s="7"/>
      <c r="P220" s="7"/>
    </row>
    <row r="221" ht="24" spans="1:16">
      <c r="A221" s="6">
        <v>57</v>
      </c>
      <c r="B221" s="7" t="s">
        <v>1347</v>
      </c>
      <c r="C221" s="7" t="s">
        <v>436</v>
      </c>
      <c r="D221" s="8" t="s">
        <v>539</v>
      </c>
      <c r="E221" s="9" t="s">
        <v>1246</v>
      </c>
      <c r="F221" s="9" t="s">
        <v>1246</v>
      </c>
      <c r="G221" s="7" t="s">
        <v>1302</v>
      </c>
      <c r="H221" s="7" t="s">
        <v>429</v>
      </c>
      <c r="I221" s="7"/>
      <c r="J221" s="15">
        <v>3.49</v>
      </c>
      <c r="K221" s="7" t="s">
        <v>1348</v>
      </c>
      <c r="L221" s="7"/>
      <c r="M221" s="7" t="s">
        <v>146</v>
      </c>
      <c r="N221" s="7" t="s">
        <v>163</v>
      </c>
      <c r="O221" s="7"/>
      <c r="P221" s="18"/>
    </row>
    <row r="222" spans="1:16">
      <c r="A222" s="6">
        <v>58</v>
      </c>
      <c r="B222" s="7" t="s">
        <v>1349</v>
      </c>
      <c r="C222" s="7" t="s">
        <v>436</v>
      </c>
      <c r="D222" s="8" t="s">
        <v>539</v>
      </c>
      <c r="E222" s="9" t="s">
        <v>1246</v>
      </c>
      <c r="F222" s="9" t="s">
        <v>1246</v>
      </c>
      <c r="G222" s="7" t="s">
        <v>1350</v>
      </c>
      <c r="H222" s="7" t="s">
        <v>429</v>
      </c>
      <c r="I222" s="7"/>
      <c r="J222" s="7">
        <v>33</v>
      </c>
      <c r="K222" s="7" t="s">
        <v>145</v>
      </c>
      <c r="L222" s="7"/>
      <c r="M222" s="7" t="s">
        <v>146</v>
      </c>
      <c r="N222" s="16" t="s">
        <v>222</v>
      </c>
      <c r="O222" s="7"/>
      <c r="P222" s="7" t="s">
        <v>1351</v>
      </c>
    </row>
    <row r="223" ht="36" spans="1:16">
      <c r="A223" s="6">
        <v>59</v>
      </c>
      <c r="B223" s="7" t="s">
        <v>1352</v>
      </c>
      <c r="C223" s="7" t="s">
        <v>436</v>
      </c>
      <c r="D223" s="8" t="s">
        <v>666</v>
      </c>
      <c r="E223" s="9" t="s">
        <v>1246</v>
      </c>
      <c r="F223" s="9" t="s">
        <v>1246</v>
      </c>
      <c r="G223" s="7" t="s">
        <v>1247</v>
      </c>
      <c r="H223" s="7" t="s">
        <v>1353</v>
      </c>
      <c r="I223" s="7"/>
      <c r="J223" s="7">
        <v>91</v>
      </c>
      <c r="K223" s="7" t="s">
        <v>740</v>
      </c>
      <c r="L223" s="7"/>
      <c r="M223" s="7" t="s">
        <v>146</v>
      </c>
      <c r="N223" s="7" t="s">
        <v>938</v>
      </c>
      <c r="O223" s="7"/>
      <c r="P223" s="7" t="s">
        <v>1354</v>
      </c>
    </row>
    <row r="224" spans="1:16">
      <c r="A224" s="6">
        <v>60</v>
      </c>
      <c r="B224" s="7" t="s">
        <v>1355</v>
      </c>
      <c r="C224" s="7" t="s">
        <v>436</v>
      </c>
      <c r="D224" s="8" t="s">
        <v>458</v>
      </c>
      <c r="E224" s="9" t="s">
        <v>1246</v>
      </c>
      <c r="F224" s="9" t="s">
        <v>1246</v>
      </c>
      <c r="G224" s="7" t="s">
        <v>190</v>
      </c>
      <c r="H224" s="7" t="s">
        <v>486</v>
      </c>
      <c r="I224" s="7"/>
      <c r="J224" s="7">
        <v>3.7</v>
      </c>
      <c r="K224" s="7" t="s">
        <v>1356</v>
      </c>
      <c r="L224" s="7"/>
      <c r="M224" s="7" t="s">
        <v>146</v>
      </c>
      <c r="N224" s="7" t="s">
        <v>163</v>
      </c>
      <c r="O224" s="7"/>
      <c r="P224" s="7" t="s">
        <v>1357</v>
      </c>
    </row>
    <row r="225" spans="1:16">
      <c r="A225" s="6">
        <v>61</v>
      </c>
      <c r="B225" s="7" t="s">
        <v>1358</v>
      </c>
      <c r="C225" s="7" t="s">
        <v>436</v>
      </c>
      <c r="D225" s="8" t="s">
        <v>446</v>
      </c>
      <c r="E225" s="9" t="s">
        <v>1246</v>
      </c>
      <c r="F225" s="9" t="s">
        <v>1246</v>
      </c>
      <c r="G225" s="7" t="s">
        <v>1359</v>
      </c>
      <c r="H225" s="7" t="s">
        <v>486</v>
      </c>
      <c r="I225" s="7"/>
      <c r="J225" s="15">
        <v>3.49</v>
      </c>
      <c r="K225" s="7" t="s">
        <v>1360</v>
      </c>
      <c r="L225" s="7"/>
      <c r="M225" s="7"/>
      <c r="N225" s="7"/>
      <c r="O225" s="7"/>
      <c r="P225" s="18"/>
    </row>
    <row r="226" spans="1:16">
      <c r="A226" s="6">
        <v>62</v>
      </c>
      <c r="B226" s="7" t="s">
        <v>1361</v>
      </c>
      <c r="C226" s="7" t="s">
        <v>436</v>
      </c>
      <c r="D226" s="8" t="s">
        <v>266</v>
      </c>
      <c r="E226" s="9" t="s">
        <v>1246</v>
      </c>
      <c r="F226" s="9" t="s">
        <v>1246</v>
      </c>
      <c r="G226" s="7" t="s">
        <v>1362</v>
      </c>
      <c r="H226" s="7" t="s">
        <v>486</v>
      </c>
      <c r="I226" s="7">
        <v>985</v>
      </c>
      <c r="J226" s="7">
        <v>83.2</v>
      </c>
      <c r="K226" s="7" t="s">
        <v>1196</v>
      </c>
      <c r="L226" s="7"/>
      <c r="M226" s="7" t="s">
        <v>925</v>
      </c>
      <c r="N226" s="7" t="s">
        <v>938</v>
      </c>
      <c r="O226" s="7"/>
      <c r="P226" s="18"/>
    </row>
    <row r="227" spans="1:16">
      <c r="A227" s="6">
        <v>63</v>
      </c>
      <c r="B227" s="7" t="s">
        <v>1363</v>
      </c>
      <c r="C227" s="7" t="s">
        <v>436</v>
      </c>
      <c r="D227" s="8" t="s">
        <v>67</v>
      </c>
      <c r="E227" s="9" t="s">
        <v>1246</v>
      </c>
      <c r="F227" s="9" t="s">
        <v>1246</v>
      </c>
      <c r="G227" s="7" t="s">
        <v>965</v>
      </c>
      <c r="H227" s="7" t="s">
        <v>448</v>
      </c>
      <c r="I227" s="7"/>
      <c r="J227" s="7">
        <v>87.3</v>
      </c>
      <c r="K227" s="7" t="s">
        <v>662</v>
      </c>
      <c r="L227" s="7"/>
      <c r="M227" s="7"/>
      <c r="N227" s="7" t="s">
        <v>1364</v>
      </c>
      <c r="O227" s="7"/>
      <c r="P227" s="7" t="s">
        <v>1365</v>
      </c>
    </row>
    <row r="228" spans="1:16">
      <c r="A228" s="6">
        <v>64</v>
      </c>
      <c r="B228" s="7" t="s">
        <v>1366</v>
      </c>
      <c r="C228" s="7" t="s">
        <v>436</v>
      </c>
      <c r="D228" s="8" t="s">
        <v>422</v>
      </c>
      <c r="E228" s="9" t="s">
        <v>1255</v>
      </c>
      <c r="F228" s="9" t="s">
        <v>1255</v>
      </c>
      <c r="G228" s="7" t="s">
        <v>1367</v>
      </c>
      <c r="H228" s="7" t="s">
        <v>448</v>
      </c>
      <c r="I228" s="7"/>
      <c r="J228" s="14">
        <v>2.74</v>
      </c>
      <c r="K228" s="7" t="s">
        <v>118</v>
      </c>
      <c r="L228" s="7"/>
      <c r="M228" s="7"/>
      <c r="N228" s="7"/>
      <c r="O228" s="7"/>
      <c r="P228" s="7"/>
    </row>
    <row r="229" ht="24" spans="1:16">
      <c r="A229" s="6">
        <v>65</v>
      </c>
      <c r="B229" s="7" t="s">
        <v>1368</v>
      </c>
      <c r="C229" s="7" t="s">
        <v>436</v>
      </c>
      <c r="D229" s="8" t="s">
        <v>1369</v>
      </c>
      <c r="E229" s="9" t="s">
        <v>1246</v>
      </c>
      <c r="F229" s="9" t="s">
        <v>1246</v>
      </c>
      <c r="G229" s="7" t="s">
        <v>1370</v>
      </c>
      <c r="H229" s="7" t="s">
        <v>1371</v>
      </c>
      <c r="I229" s="7"/>
      <c r="J229" s="7">
        <v>90.42</v>
      </c>
      <c r="K229" s="7" t="s">
        <v>749</v>
      </c>
      <c r="L229" s="7"/>
      <c r="M229" s="7" t="s">
        <v>1372</v>
      </c>
      <c r="N229" s="16" t="s">
        <v>222</v>
      </c>
      <c r="O229" s="7"/>
      <c r="P229" s="7" t="s">
        <v>1373</v>
      </c>
    </row>
    <row r="230" spans="1:16">
      <c r="A230" s="6">
        <v>66</v>
      </c>
      <c r="B230" s="7" t="s">
        <v>1374</v>
      </c>
      <c r="C230" s="7" t="s">
        <v>436</v>
      </c>
      <c r="D230" s="8" t="s">
        <v>219</v>
      </c>
      <c r="E230" s="9" t="s">
        <v>1255</v>
      </c>
      <c r="F230" s="9" t="s">
        <v>1255</v>
      </c>
      <c r="G230" s="7" t="s">
        <v>1375</v>
      </c>
      <c r="H230" s="7" t="s">
        <v>448</v>
      </c>
      <c r="I230" s="7"/>
      <c r="J230" s="14">
        <v>2.74</v>
      </c>
      <c r="K230" s="7" t="s">
        <v>587</v>
      </c>
      <c r="L230" s="7"/>
      <c r="M230" s="7"/>
      <c r="N230" s="7"/>
      <c r="O230" s="7"/>
      <c r="P230" s="7"/>
    </row>
    <row r="231" spans="1:16">
      <c r="A231" s="6">
        <v>67</v>
      </c>
      <c r="B231" s="7" t="s">
        <v>1376</v>
      </c>
      <c r="C231" s="7" t="s">
        <v>436</v>
      </c>
      <c r="D231" s="8" t="s">
        <v>812</v>
      </c>
      <c r="E231" s="9" t="s">
        <v>1246</v>
      </c>
      <c r="F231" s="9" t="s">
        <v>1246</v>
      </c>
      <c r="G231" s="7" t="s">
        <v>244</v>
      </c>
      <c r="H231" s="7" t="s">
        <v>448</v>
      </c>
      <c r="I231" s="7"/>
      <c r="J231" s="7">
        <v>3.78</v>
      </c>
      <c r="K231" s="7" t="s">
        <v>510</v>
      </c>
      <c r="L231" s="7"/>
      <c r="M231" s="7" t="s">
        <v>921</v>
      </c>
      <c r="N231" s="17" t="s">
        <v>970</v>
      </c>
      <c r="O231" s="7"/>
      <c r="P231" s="7" t="s">
        <v>21</v>
      </c>
    </row>
    <row r="232" spans="1:16">
      <c r="A232" s="6">
        <v>68</v>
      </c>
      <c r="B232" s="7" t="s">
        <v>1377</v>
      </c>
      <c r="C232" s="7" t="s">
        <v>436</v>
      </c>
      <c r="D232" s="8" t="s">
        <v>1067</v>
      </c>
      <c r="E232" s="9" t="s">
        <v>1255</v>
      </c>
      <c r="F232" s="9" t="s">
        <v>1255</v>
      </c>
      <c r="G232" s="7" t="s">
        <v>1247</v>
      </c>
      <c r="H232" s="7" t="s">
        <v>448</v>
      </c>
      <c r="I232" s="7"/>
      <c r="J232" s="7">
        <v>3.94</v>
      </c>
      <c r="K232" s="7" t="s">
        <v>1378</v>
      </c>
      <c r="L232" s="7"/>
      <c r="M232" s="16" t="s">
        <v>997</v>
      </c>
      <c r="N232" s="7" t="s">
        <v>1132</v>
      </c>
      <c r="O232" s="7"/>
      <c r="P232" s="7"/>
    </row>
    <row r="233" spans="1:16">
      <c r="A233" s="6">
        <v>69</v>
      </c>
      <c r="B233" s="7" t="s">
        <v>1379</v>
      </c>
      <c r="C233" s="7" t="s">
        <v>436</v>
      </c>
      <c r="D233" s="8" t="s">
        <v>88</v>
      </c>
      <c r="E233" s="9" t="s">
        <v>1246</v>
      </c>
      <c r="F233" s="9" t="s">
        <v>1246</v>
      </c>
      <c r="G233" s="7" t="s">
        <v>1380</v>
      </c>
      <c r="H233" s="7" t="s">
        <v>21</v>
      </c>
      <c r="I233" s="7"/>
      <c r="J233" s="15">
        <v>3.49</v>
      </c>
      <c r="K233" s="7" t="s">
        <v>835</v>
      </c>
      <c r="L233" s="7"/>
      <c r="M233" s="7"/>
      <c r="N233" s="7"/>
      <c r="O233" s="7"/>
      <c r="P233" s="7" t="s">
        <v>1381</v>
      </c>
    </row>
    <row r="234" spans="1:16">
      <c r="A234" s="6">
        <v>70</v>
      </c>
      <c r="B234" s="7" t="s">
        <v>1382</v>
      </c>
      <c r="C234" s="7" t="s">
        <v>436</v>
      </c>
      <c r="D234" s="8" t="s">
        <v>75</v>
      </c>
      <c r="E234" s="9" t="s">
        <v>1255</v>
      </c>
      <c r="F234" s="9" t="s">
        <v>1255</v>
      </c>
      <c r="G234" s="7" t="s">
        <v>1167</v>
      </c>
      <c r="H234" s="7" t="s">
        <v>21</v>
      </c>
      <c r="I234" s="7">
        <v>211</v>
      </c>
      <c r="J234" s="7">
        <v>3.38</v>
      </c>
      <c r="K234" s="7" t="s">
        <v>169</v>
      </c>
      <c r="L234" s="7"/>
      <c r="M234" s="7" t="s">
        <v>937</v>
      </c>
      <c r="N234" s="7" t="s">
        <v>938</v>
      </c>
      <c r="O234" s="7"/>
      <c r="P234" s="7"/>
    </row>
    <row r="235" spans="1:16">
      <c r="A235" s="6">
        <v>71</v>
      </c>
      <c r="B235" s="7" t="s">
        <v>1383</v>
      </c>
      <c r="C235" s="7" t="s">
        <v>436</v>
      </c>
      <c r="D235" s="8" t="s">
        <v>282</v>
      </c>
      <c r="E235" s="9" t="s">
        <v>1246</v>
      </c>
      <c r="F235" s="9" t="s">
        <v>1246</v>
      </c>
      <c r="G235" s="7" t="s">
        <v>1384</v>
      </c>
      <c r="H235" s="7" t="s">
        <v>448</v>
      </c>
      <c r="I235" s="7"/>
      <c r="J235" s="7">
        <v>3.73</v>
      </c>
      <c r="K235" s="7" t="s">
        <v>1136</v>
      </c>
      <c r="L235" s="7"/>
      <c r="M235" s="16" t="s">
        <v>146</v>
      </c>
      <c r="N235" s="16" t="s">
        <v>222</v>
      </c>
      <c r="O235" s="7"/>
      <c r="P235" s="18"/>
    </row>
    <row r="236" spans="1:16">
      <c r="A236" s="6">
        <v>72</v>
      </c>
      <c r="B236" s="7" t="s">
        <v>1385</v>
      </c>
      <c r="C236" s="7" t="s">
        <v>436</v>
      </c>
      <c r="D236" s="8" t="s">
        <v>299</v>
      </c>
      <c r="E236" s="9" t="s">
        <v>1246</v>
      </c>
      <c r="F236" s="9" t="s">
        <v>1246</v>
      </c>
      <c r="G236" s="7" t="s">
        <v>1247</v>
      </c>
      <c r="H236" s="7" t="s">
        <v>486</v>
      </c>
      <c r="I236" s="7"/>
      <c r="J236" s="7">
        <v>3.6</v>
      </c>
      <c r="K236" s="7" t="s">
        <v>662</v>
      </c>
      <c r="L236" s="7"/>
      <c r="M236" s="7"/>
      <c r="N236" s="7"/>
      <c r="O236" s="7"/>
      <c r="P236" s="18"/>
    </row>
    <row r="237" spans="1:16">
      <c r="A237" s="6">
        <v>73</v>
      </c>
      <c r="B237" s="7" t="s">
        <v>1386</v>
      </c>
      <c r="C237" s="7" t="s">
        <v>436</v>
      </c>
      <c r="D237" s="8" t="s">
        <v>117</v>
      </c>
      <c r="E237" s="9" t="s">
        <v>1246</v>
      </c>
      <c r="F237" s="9" t="s">
        <v>1246</v>
      </c>
      <c r="G237" s="7" t="s">
        <v>890</v>
      </c>
      <c r="H237" s="7" t="s">
        <v>448</v>
      </c>
      <c r="I237" s="7">
        <v>985</v>
      </c>
      <c r="J237" s="7">
        <v>3.6</v>
      </c>
      <c r="K237" s="7" t="s">
        <v>1387</v>
      </c>
      <c r="L237" s="7"/>
      <c r="M237" s="16" t="s">
        <v>1388</v>
      </c>
      <c r="N237" s="17" t="s">
        <v>970</v>
      </c>
      <c r="O237" s="7"/>
      <c r="P237" s="18"/>
    </row>
    <row r="238" spans="1:16">
      <c r="A238" s="6">
        <v>74</v>
      </c>
      <c r="B238" s="7" t="s">
        <v>1389</v>
      </c>
      <c r="C238" s="7" t="s">
        <v>436</v>
      </c>
      <c r="D238" s="8" t="s">
        <v>372</v>
      </c>
      <c r="E238" s="9" t="s">
        <v>1246</v>
      </c>
      <c r="F238" s="9" t="s">
        <v>1246</v>
      </c>
      <c r="G238" s="7" t="s">
        <v>194</v>
      </c>
      <c r="H238" s="7" t="s">
        <v>448</v>
      </c>
      <c r="I238" s="7">
        <v>211</v>
      </c>
      <c r="J238" s="7">
        <v>87.93</v>
      </c>
      <c r="K238" s="7" t="s">
        <v>1297</v>
      </c>
      <c r="L238" s="7"/>
      <c r="M238" s="16" t="s">
        <v>146</v>
      </c>
      <c r="N238" s="16" t="s">
        <v>222</v>
      </c>
      <c r="O238" s="7"/>
      <c r="P238" s="7" t="s">
        <v>1365</v>
      </c>
    </row>
    <row r="239" spans="1:16">
      <c r="A239" s="6">
        <v>75</v>
      </c>
      <c r="B239" s="7" t="s">
        <v>1390</v>
      </c>
      <c r="C239" s="7" t="s">
        <v>436</v>
      </c>
      <c r="D239" s="8" t="s">
        <v>266</v>
      </c>
      <c r="E239" s="9" t="s">
        <v>1246</v>
      </c>
      <c r="F239" s="9" t="s">
        <v>1246</v>
      </c>
      <c r="G239" s="7" t="s">
        <v>776</v>
      </c>
      <c r="H239" s="7" t="s">
        <v>21</v>
      </c>
      <c r="I239" s="7">
        <v>211</v>
      </c>
      <c r="J239" s="15">
        <v>3.49</v>
      </c>
      <c r="K239" s="7" t="s">
        <v>1356</v>
      </c>
      <c r="L239" s="7"/>
      <c r="M239" s="16" t="s">
        <v>997</v>
      </c>
      <c r="N239" s="7"/>
      <c r="O239" s="7"/>
      <c r="P239" s="18"/>
    </row>
    <row r="240" spans="1:16">
      <c r="A240" s="6">
        <v>76</v>
      </c>
      <c r="B240" s="7" t="s">
        <v>1391</v>
      </c>
      <c r="C240" s="7" t="s">
        <v>436</v>
      </c>
      <c r="D240" s="8" t="s">
        <v>282</v>
      </c>
      <c r="E240" s="9" t="s">
        <v>1246</v>
      </c>
      <c r="F240" s="9" t="s">
        <v>1246</v>
      </c>
      <c r="G240" s="7" t="s">
        <v>1392</v>
      </c>
      <c r="H240" s="7" t="s">
        <v>486</v>
      </c>
      <c r="I240" s="7"/>
      <c r="J240" s="7">
        <v>3.82</v>
      </c>
      <c r="K240" s="7" t="s">
        <v>444</v>
      </c>
      <c r="L240" s="7"/>
      <c r="M240" s="16" t="s">
        <v>997</v>
      </c>
      <c r="N240" s="16" t="s">
        <v>222</v>
      </c>
      <c r="O240" s="7"/>
      <c r="P240" s="7" t="s">
        <v>1393</v>
      </c>
    </row>
    <row r="241" ht="24" spans="1:16">
      <c r="A241" s="6">
        <v>77</v>
      </c>
      <c r="B241" s="7" t="s">
        <v>1394</v>
      </c>
      <c r="C241" s="7" t="s">
        <v>436</v>
      </c>
      <c r="D241" s="8" t="s">
        <v>1395</v>
      </c>
      <c r="E241" s="9" t="s">
        <v>1246</v>
      </c>
      <c r="F241" s="9" t="s">
        <v>1246</v>
      </c>
      <c r="G241" s="7" t="s">
        <v>1396</v>
      </c>
      <c r="H241" s="7" t="s">
        <v>448</v>
      </c>
      <c r="I241" s="7"/>
      <c r="J241" s="7">
        <v>5.13</v>
      </c>
      <c r="K241" s="7" t="s">
        <v>902</v>
      </c>
      <c r="L241" s="7"/>
      <c r="M241" s="7"/>
      <c r="N241" s="7"/>
      <c r="O241" s="7"/>
      <c r="P241" s="18"/>
    </row>
    <row r="242" spans="1:16">
      <c r="A242" s="6">
        <v>78</v>
      </c>
      <c r="B242" s="7" t="s">
        <v>1397</v>
      </c>
      <c r="C242" s="7" t="s">
        <v>436</v>
      </c>
      <c r="D242" s="8" t="s">
        <v>144</v>
      </c>
      <c r="E242" s="9" t="s">
        <v>1246</v>
      </c>
      <c r="F242" s="9" t="s">
        <v>1246</v>
      </c>
      <c r="G242" s="7" t="s">
        <v>347</v>
      </c>
      <c r="H242" s="7" t="s">
        <v>1398</v>
      </c>
      <c r="I242" s="7"/>
      <c r="J242" s="15">
        <v>3.49</v>
      </c>
      <c r="K242" s="7" t="s">
        <v>1399</v>
      </c>
      <c r="L242" s="7" t="s">
        <v>125</v>
      </c>
      <c r="M242" s="16" t="s">
        <v>1388</v>
      </c>
      <c r="N242" s="16" t="s">
        <v>222</v>
      </c>
      <c r="O242" s="7"/>
      <c r="P242" s="7" t="s">
        <v>1400</v>
      </c>
    </row>
    <row r="243" spans="1:16">
      <c r="A243" s="6">
        <v>79</v>
      </c>
      <c r="B243" s="7" t="s">
        <v>1401</v>
      </c>
      <c r="C243" s="7" t="s">
        <v>436</v>
      </c>
      <c r="D243" s="8" t="s">
        <v>282</v>
      </c>
      <c r="E243" s="9" t="s">
        <v>1246</v>
      </c>
      <c r="F243" s="9" t="s">
        <v>1246</v>
      </c>
      <c r="G243" s="7" t="s">
        <v>1402</v>
      </c>
      <c r="H243" s="7" t="s">
        <v>448</v>
      </c>
      <c r="I243" s="7">
        <v>985</v>
      </c>
      <c r="J243" s="7">
        <v>3.43</v>
      </c>
      <c r="K243" s="7" t="s">
        <v>1403</v>
      </c>
      <c r="L243" s="7"/>
      <c r="M243" s="16" t="s">
        <v>997</v>
      </c>
      <c r="N243" s="16" t="s">
        <v>222</v>
      </c>
      <c r="O243" s="7"/>
      <c r="P243" s="7" t="s">
        <v>1404</v>
      </c>
    </row>
    <row r="244" spans="1:16">
      <c r="A244" s="6">
        <v>80</v>
      </c>
      <c r="B244" s="7" t="s">
        <v>1405</v>
      </c>
      <c r="C244" s="7" t="s">
        <v>436</v>
      </c>
      <c r="D244" s="8" t="s">
        <v>144</v>
      </c>
      <c r="E244" s="9" t="s">
        <v>1246</v>
      </c>
      <c r="F244" s="9" t="s">
        <v>1246</v>
      </c>
      <c r="G244" s="7" t="s">
        <v>1406</v>
      </c>
      <c r="H244" s="7" t="s">
        <v>448</v>
      </c>
      <c r="I244" s="7">
        <v>211</v>
      </c>
      <c r="J244" s="15">
        <v>3.49</v>
      </c>
      <c r="K244" s="7" t="s">
        <v>373</v>
      </c>
      <c r="L244" s="7"/>
      <c r="M244" s="7"/>
      <c r="N244" s="7"/>
      <c r="O244" s="7"/>
      <c r="P244" s="18"/>
    </row>
    <row r="245" ht="24" spans="1:16">
      <c r="A245" s="6">
        <v>81</v>
      </c>
      <c r="B245" s="7" t="s">
        <v>1407</v>
      </c>
      <c r="C245" s="7" t="s">
        <v>436</v>
      </c>
      <c r="D245" s="8" t="s">
        <v>208</v>
      </c>
      <c r="E245" s="9" t="s">
        <v>1246</v>
      </c>
      <c r="F245" s="9" t="s">
        <v>1246</v>
      </c>
      <c r="G245" s="7" t="s">
        <v>1408</v>
      </c>
      <c r="H245" s="7" t="s">
        <v>1409</v>
      </c>
      <c r="I245" s="7">
        <v>211</v>
      </c>
      <c r="J245" s="7">
        <v>3.75</v>
      </c>
      <c r="K245" s="7" t="s">
        <v>1410</v>
      </c>
      <c r="L245" s="7"/>
      <c r="M245" s="7" t="s">
        <v>1411</v>
      </c>
      <c r="N245" s="7" t="s">
        <v>163</v>
      </c>
      <c r="O245" s="7"/>
      <c r="P245" s="18"/>
    </row>
    <row r="246" spans="1:16">
      <c r="A246" s="6">
        <v>82</v>
      </c>
      <c r="B246" s="7" t="s">
        <v>1412</v>
      </c>
      <c r="C246" s="7" t="s">
        <v>436</v>
      </c>
      <c r="D246" s="8" t="s">
        <v>648</v>
      </c>
      <c r="E246" s="9" t="s">
        <v>68</v>
      </c>
      <c r="F246" s="9" t="s">
        <v>68</v>
      </c>
      <c r="G246" s="7" t="s">
        <v>550</v>
      </c>
      <c r="H246" s="7" t="s">
        <v>448</v>
      </c>
      <c r="I246" s="7"/>
      <c r="J246" s="15">
        <v>3.49</v>
      </c>
      <c r="K246" s="7" t="s">
        <v>438</v>
      </c>
      <c r="L246" s="7"/>
      <c r="M246" s="7" t="s">
        <v>937</v>
      </c>
      <c r="N246" s="7" t="s">
        <v>1413</v>
      </c>
      <c r="O246" s="7"/>
      <c r="P246" s="18"/>
    </row>
    <row r="247" spans="1:16">
      <c r="A247" s="6">
        <v>83</v>
      </c>
      <c r="B247" s="7" t="s">
        <v>1414</v>
      </c>
      <c r="C247" s="7" t="s">
        <v>436</v>
      </c>
      <c r="D247" s="8" t="s">
        <v>413</v>
      </c>
      <c r="E247" s="9" t="s">
        <v>1246</v>
      </c>
      <c r="F247" s="9" t="s">
        <v>1246</v>
      </c>
      <c r="G247" s="7" t="s">
        <v>194</v>
      </c>
      <c r="H247" s="7" t="s">
        <v>705</v>
      </c>
      <c r="I247" s="7">
        <v>211</v>
      </c>
      <c r="J247" s="15">
        <v>3.49</v>
      </c>
      <c r="K247" s="7" t="s">
        <v>1415</v>
      </c>
      <c r="L247" s="7"/>
      <c r="M247" s="16" t="s">
        <v>146</v>
      </c>
      <c r="N247" s="7" t="s">
        <v>163</v>
      </c>
      <c r="O247" s="7"/>
      <c r="P247" s="18"/>
    </row>
    <row r="248" spans="1:16">
      <c r="A248" s="6">
        <v>84</v>
      </c>
      <c r="B248" s="7" t="s">
        <v>1416</v>
      </c>
      <c r="C248" s="7" t="s">
        <v>436</v>
      </c>
      <c r="D248" s="8" t="s">
        <v>930</v>
      </c>
      <c r="E248" s="9" t="s">
        <v>1255</v>
      </c>
      <c r="F248" s="9" t="s">
        <v>1255</v>
      </c>
      <c r="G248" s="7" t="s">
        <v>98</v>
      </c>
      <c r="H248" s="7" t="s">
        <v>883</v>
      </c>
      <c r="I248" s="7"/>
      <c r="J248" s="7">
        <v>3.46</v>
      </c>
      <c r="K248" s="7" t="s">
        <v>1320</v>
      </c>
      <c r="L248" s="7"/>
      <c r="M248" s="7" t="s">
        <v>925</v>
      </c>
      <c r="N248" s="7"/>
      <c r="O248" s="7"/>
      <c r="P248" s="7"/>
    </row>
    <row r="249" spans="1:16">
      <c r="A249" s="6">
        <v>85</v>
      </c>
      <c r="B249" s="7" t="s">
        <v>1417</v>
      </c>
      <c r="C249" s="7" t="s">
        <v>436</v>
      </c>
      <c r="D249" s="8" t="s">
        <v>159</v>
      </c>
      <c r="E249" s="9" t="s">
        <v>1246</v>
      </c>
      <c r="F249" s="9" t="s">
        <v>1246</v>
      </c>
      <c r="G249" s="7" t="s">
        <v>559</v>
      </c>
      <c r="H249" s="7" t="s">
        <v>705</v>
      </c>
      <c r="I249" s="7">
        <v>211</v>
      </c>
      <c r="J249" s="7">
        <v>3.64</v>
      </c>
      <c r="K249" s="7" t="s">
        <v>1418</v>
      </c>
      <c r="L249" s="7"/>
      <c r="M249" s="16" t="s">
        <v>819</v>
      </c>
      <c r="N249" s="17" t="s">
        <v>938</v>
      </c>
      <c r="O249" s="7"/>
      <c r="P249" s="18"/>
    </row>
    <row r="250" spans="1:16">
      <c r="A250" s="6">
        <v>86</v>
      </c>
      <c r="B250" s="7" t="s">
        <v>901</v>
      </c>
      <c r="C250" s="7" t="s">
        <v>436</v>
      </c>
      <c r="D250" s="8" t="s">
        <v>219</v>
      </c>
      <c r="E250" s="9" t="s">
        <v>1255</v>
      </c>
      <c r="F250" s="9" t="s">
        <v>1255</v>
      </c>
      <c r="G250" s="7" t="s">
        <v>550</v>
      </c>
      <c r="H250" s="7" t="s">
        <v>883</v>
      </c>
      <c r="I250" s="7"/>
      <c r="J250" s="7">
        <v>2.82</v>
      </c>
      <c r="K250" s="7" t="s">
        <v>902</v>
      </c>
      <c r="L250" s="7"/>
      <c r="M250" s="7" t="s">
        <v>1419</v>
      </c>
      <c r="N250" s="7"/>
      <c r="O250" s="7"/>
      <c r="P250" s="7"/>
    </row>
    <row r="251" ht="24" spans="1:16">
      <c r="A251" s="6">
        <v>87</v>
      </c>
      <c r="B251" s="7" t="s">
        <v>1420</v>
      </c>
      <c r="C251" s="7" t="s">
        <v>436</v>
      </c>
      <c r="D251" s="8" t="s">
        <v>458</v>
      </c>
      <c r="E251" s="9" t="s">
        <v>1246</v>
      </c>
      <c r="F251" s="9" t="s">
        <v>1246</v>
      </c>
      <c r="G251" s="7" t="s">
        <v>721</v>
      </c>
      <c r="H251" s="7" t="s">
        <v>834</v>
      </c>
      <c r="I251" s="7">
        <v>211</v>
      </c>
      <c r="J251" s="7">
        <v>4.15</v>
      </c>
      <c r="K251" s="7" t="s">
        <v>1421</v>
      </c>
      <c r="L251" s="7"/>
      <c r="M251" s="7"/>
      <c r="N251" s="16" t="s">
        <v>222</v>
      </c>
      <c r="O251" s="7"/>
      <c r="P251" s="7" t="s">
        <v>1422</v>
      </c>
    </row>
    <row r="252" spans="1:16">
      <c r="A252" s="6">
        <v>88</v>
      </c>
      <c r="B252" s="7" t="s">
        <v>1423</v>
      </c>
      <c r="C252" s="7" t="s">
        <v>436</v>
      </c>
      <c r="D252" s="8" t="s">
        <v>266</v>
      </c>
      <c r="E252" s="9" t="s">
        <v>1255</v>
      </c>
      <c r="F252" s="9" t="s">
        <v>1255</v>
      </c>
      <c r="G252" s="7" t="s">
        <v>1424</v>
      </c>
      <c r="H252" s="7" t="s">
        <v>883</v>
      </c>
      <c r="I252" s="7"/>
      <c r="J252" s="14">
        <v>2.74</v>
      </c>
      <c r="K252" s="7" t="s">
        <v>394</v>
      </c>
      <c r="L252" s="7"/>
      <c r="M252" s="7"/>
      <c r="N252" s="7"/>
      <c r="O252" s="7"/>
      <c r="P252" s="7"/>
    </row>
    <row r="253" spans="1:16">
      <c r="A253" s="6">
        <v>89</v>
      </c>
      <c r="B253" s="7" t="s">
        <v>1425</v>
      </c>
      <c r="C253" s="7" t="s">
        <v>436</v>
      </c>
      <c r="D253" s="8" t="s">
        <v>113</v>
      </c>
      <c r="E253" s="9" t="s">
        <v>1255</v>
      </c>
      <c r="F253" s="9" t="s">
        <v>1255</v>
      </c>
      <c r="G253" s="7" t="s">
        <v>361</v>
      </c>
      <c r="H253" s="7" t="s">
        <v>883</v>
      </c>
      <c r="I253" s="7"/>
      <c r="J253" s="7">
        <v>3.38</v>
      </c>
      <c r="K253" s="7" t="s">
        <v>581</v>
      </c>
      <c r="L253" s="7"/>
      <c r="M253" s="7" t="s">
        <v>146</v>
      </c>
      <c r="N253" s="7" t="s">
        <v>222</v>
      </c>
      <c r="O253" s="7"/>
      <c r="P253" s="7"/>
    </row>
    <row r="254" spans="1:16">
      <c r="A254" s="6">
        <v>90</v>
      </c>
      <c r="B254" s="7" t="s">
        <v>1426</v>
      </c>
      <c r="C254" s="7" t="s">
        <v>436</v>
      </c>
      <c r="D254" s="8" t="s">
        <v>149</v>
      </c>
      <c r="E254" s="9" t="s">
        <v>1246</v>
      </c>
      <c r="F254" s="9" t="s">
        <v>1246</v>
      </c>
      <c r="G254" s="7" t="s">
        <v>69</v>
      </c>
      <c r="H254" s="7" t="s">
        <v>705</v>
      </c>
      <c r="I254" s="12" t="s">
        <v>516</v>
      </c>
      <c r="J254" s="7">
        <v>3.87</v>
      </c>
      <c r="K254" s="7" t="s">
        <v>1427</v>
      </c>
      <c r="L254" s="7"/>
      <c r="M254" s="7" t="s">
        <v>925</v>
      </c>
      <c r="N254" s="7"/>
      <c r="O254" s="7"/>
      <c r="P254" s="7" t="s">
        <v>1428</v>
      </c>
    </row>
    <row r="255" spans="1:16">
      <c r="A255" s="6">
        <v>91</v>
      </c>
      <c r="B255" s="7" t="s">
        <v>1429</v>
      </c>
      <c r="C255" s="7" t="s">
        <v>436</v>
      </c>
      <c r="D255" s="8" t="s">
        <v>219</v>
      </c>
      <c r="E255" s="9" t="s">
        <v>1255</v>
      </c>
      <c r="F255" s="9" t="s">
        <v>1255</v>
      </c>
      <c r="G255" s="7" t="s">
        <v>338</v>
      </c>
      <c r="H255" s="7" t="s">
        <v>883</v>
      </c>
      <c r="I255" s="7"/>
      <c r="J255" s="7">
        <v>2.98</v>
      </c>
      <c r="K255" s="7" t="s">
        <v>225</v>
      </c>
      <c r="L255" s="7"/>
      <c r="M255" s="7"/>
      <c r="N255" s="7"/>
      <c r="O255" s="7"/>
      <c r="P255" s="7"/>
    </row>
    <row r="256" spans="1:16">
      <c r="A256" s="6">
        <v>92</v>
      </c>
      <c r="B256" s="7" t="s">
        <v>1430</v>
      </c>
      <c r="C256" s="7" t="s">
        <v>436</v>
      </c>
      <c r="D256" s="8" t="s">
        <v>1431</v>
      </c>
      <c r="E256" s="9" t="s">
        <v>1255</v>
      </c>
      <c r="F256" s="9" t="s">
        <v>1255</v>
      </c>
      <c r="G256" s="7" t="s">
        <v>753</v>
      </c>
      <c r="H256" s="7" t="s">
        <v>1432</v>
      </c>
      <c r="I256" s="7"/>
      <c r="J256" s="14">
        <v>2.74</v>
      </c>
      <c r="K256" s="7" t="s">
        <v>475</v>
      </c>
      <c r="L256" s="7"/>
      <c r="M256" s="7"/>
      <c r="N256" s="7"/>
      <c r="O256" s="7"/>
      <c r="P256" s="7"/>
    </row>
    <row r="257" spans="1:16">
      <c r="A257" s="6">
        <v>93</v>
      </c>
      <c r="B257" s="7" t="s">
        <v>1433</v>
      </c>
      <c r="C257" s="7" t="s">
        <v>436</v>
      </c>
      <c r="D257" s="8" t="s">
        <v>227</v>
      </c>
      <c r="E257" s="9" t="s">
        <v>1255</v>
      </c>
      <c r="F257" s="9" t="s">
        <v>1255</v>
      </c>
      <c r="G257" s="7" t="s">
        <v>235</v>
      </c>
      <c r="H257" s="7" t="s">
        <v>1218</v>
      </c>
      <c r="I257" s="7"/>
      <c r="J257" s="7">
        <v>2.86</v>
      </c>
      <c r="K257" s="7" t="s">
        <v>217</v>
      </c>
      <c r="L257" s="7"/>
      <c r="M257" s="7"/>
      <c r="N257" s="7" t="s">
        <v>163</v>
      </c>
      <c r="O257" s="7"/>
      <c r="P257" s="7"/>
    </row>
    <row r="258" ht="24" spans="1:16">
      <c r="A258" s="6">
        <v>94</v>
      </c>
      <c r="B258" s="7" t="s">
        <v>1434</v>
      </c>
      <c r="C258" s="7" t="s">
        <v>436</v>
      </c>
      <c r="D258" s="8" t="s">
        <v>437</v>
      </c>
      <c r="E258" s="9" t="s">
        <v>1246</v>
      </c>
      <c r="F258" s="9" t="s">
        <v>1246</v>
      </c>
      <c r="G258" s="7" t="s">
        <v>81</v>
      </c>
      <c r="H258" s="7" t="s">
        <v>1218</v>
      </c>
      <c r="I258" s="12" t="s">
        <v>516</v>
      </c>
      <c r="J258" s="18">
        <v>4.8</v>
      </c>
      <c r="K258" s="7" t="s">
        <v>1435</v>
      </c>
      <c r="L258" s="7"/>
      <c r="M258" s="7" t="s">
        <v>921</v>
      </c>
      <c r="N258" s="7" t="s">
        <v>163</v>
      </c>
      <c r="O258" s="7"/>
      <c r="P258" s="7" t="s">
        <v>1436</v>
      </c>
    </row>
    <row r="259" ht="24" spans="1:16">
      <c r="A259" s="6">
        <v>95</v>
      </c>
      <c r="B259" s="7" t="s">
        <v>1437</v>
      </c>
      <c r="C259" s="7" t="s">
        <v>436</v>
      </c>
      <c r="D259" s="8" t="s">
        <v>282</v>
      </c>
      <c r="E259" s="9" t="s">
        <v>68</v>
      </c>
      <c r="F259" s="9" t="s">
        <v>68</v>
      </c>
      <c r="G259" s="7" t="s">
        <v>1048</v>
      </c>
      <c r="H259" s="7" t="s">
        <v>1438</v>
      </c>
      <c r="I259" s="7"/>
      <c r="J259" s="15">
        <v>3.49</v>
      </c>
      <c r="K259" s="7" t="s">
        <v>733</v>
      </c>
      <c r="L259" s="7" t="s">
        <v>125</v>
      </c>
      <c r="M259" s="7" t="s">
        <v>925</v>
      </c>
      <c r="N259" s="7" t="s">
        <v>163</v>
      </c>
      <c r="O259" s="7"/>
      <c r="P259" s="7" t="s">
        <v>1439</v>
      </c>
    </row>
    <row r="260" spans="1:16">
      <c r="A260" s="6">
        <v>96</v>
      </c>
      <c r="B260" s="7" t="s">
        <v>1440</v>
      </c>
      <c r="C260" s="7" t="s">
        <v>436</v>
      </c>
      <c r="D260" s="8" t="s">
        <v>1441</v>
      </c>
      <c r="E260" s="9" t="s">
        <v>68</v>
      </c>
      <c r="F260" s="9" t="s">
        <v>68</v>
      </c>
      <c r="G260" s="7" t="s">
        <v>1442</v>
      </c>
      <c r="H260" s="7" t="s">
        <v>705</v>
      </c>
      <c r="I260" s="7"/>
      <c r="J260" s="15">
        <v>3.49</v>
      </c>
      <c r="K260" s="7" t="s">
        <v>306</v>
      </c>
      <c r="L260" s="7"/>
      <c r="M260" s="7" t="s">
        <v>1419</v>
      </c>
      <c r="N260" s="7" t="s">
        <v>970</v>
      </c>
      <c r="O260" s="7"/>
      <c r="P260" s="7" t="s">
        <v>1443</v>
      </c>
    </row>
    <row r="261" spans="1:16">
      <c r="A261" s="6">
        <v>97</v>
      </c>
      <c r="B261" s="7" t="s">
        <v>1444</v>
      </c>
      <c r="C261" s="7" t="s">
        <v>436</v>
      </c>
      <c r="D261" s="8" t="s">
        <v>254</v>
      </c>
      <c r="E261" s="9" t="s">
        <v>1246</v>
      </c>
      <c r="F261" s="9" t="s">
        <v>1246</v>
      </c>
      <c r="G261" s="7" t="s">
        <v>106</v>
      </c>
      <c r="H261" s="7" t="s">
        <v>18</v>
      </c>
      <c r="I261" s="7">
        <v>211</v>
      </c>
      <c r="J261" s="7">
        <v>3.61</v>
      </c>
      <c r="K261" s="7" t="s">
        <v>551</v>
      </c>
      <c r="L261" s="7"/>
      <c r="M261" s="16" t="s">
        <v>997</v>
      </c>
      <c r="N261" s="17" t="s">
        <v>222</v>
      </c>
      <c r="O261" s="7"/>
      <c r="P261" s="7" t="s">
        <v>1445</v>
      </c>
    </row>
    <row r="262" ht="24" spans="1:16">
      <c r="A262" s="6">
        <v>98</v>
      </c>
      <c r="B262" s="7" t="s">
        <v>1446</v>
      </c>
      <c r="C262" s="7" t="s">
        <v>436</v>
      </c>
      <c r="D262" s="8" t="s">
        <v>183</v>
      </c>
      <c r="E262" s="9" t="s">
        <v>1246</v>
      </c>
      <c r="F262" s="9" t="s">
        <v>1246</v>
      </c>
      <c r="G262" s="7" t="s">
        <v>1048</v>
      </c>
      <c r="H262" s="7" t="s">
        <v>288</v>
      </c>
      <c r="I262" s="7"/>
      <c r="J262" s="7">
        <v>3.6</v>
      </c>
      <c r="K262" s="7" t="s">
        <v>1435</v>
      </c>
      <c r="L262" s="7"/>
      <c r="M262" s="17" t="s">
        <v>1447</v>
      </c>
      <c r="N262" s="17" t="s">
        <v>938</v>
      </c>
      <c r="O262" s="7"/>
      <c r="P262" s="7" t="s">
        <v>1448</v>
      </c>
    </row>
    <row r="263" ht="24" spans="1:16">
      <c r="A263" s="6">
        <v>99</v>
      </c>
      <c r="B263" s="7" t="s">
        <v>885</v>
      </c>
      <c r="C263" s="7" t="s">
        <v>436</v>
      </c>
      <c r="D263" s="8" t="s">
        <v>752</v>
      </c>
      <c r="E263" s="9" t="s">
        <v>1246</v>
      </c>
      <c r="F263" s="9" t="s">
        <v>1246</v>
      </c>
      <c r="G263" s="7" t="s">
        <v>776</v>
      </c>
      <c r="H263" s="7" t="s">
        <v>486</v>
      </c>
      <c r="I263" s="7">
        <v>211</v>
      </c>
      <c r="J263" s="7">
        <v>3.72</v>
      </c>
      <c r="K263" s="7" t="s">
        <v>306</v>
      </c>
      <c r="L263" s="7" t="s">
        <v>125</v>
      </c>
      <c r="M263" s="16" t="s">
        <v>146</v>
      </c>
      <c r="N263" s="17" t="s">
        <v>1449</v>
      </c>
      <c r="O263" s="7"/>
      <c r="P263" s="7" t="s">
        <v>1450</v>
      </c>
    </row>
    <row r="264" ht="24" spans="1:16">
      <c r="A264" s="6">
        <v>100</v>
      </c>
      <c r="B264" s="7" t="s">
        <v>1451</v>
      </c>
      <c r="C264" s="7" t="s">
        <v>436</v>
      </c>
      <c r="D264" s="8" t="s">
        <v>413</v>
      </c>
      <c r="E264" s="9" t="s">
        <v>1246</v>
      </c>
      <c r="F264" s="9" t="s">
        <v>1246</v>
      </c>
      <c r="G264" s="7" t="s">
        <v>1452</v>
      </c>
      <c r="H264" s="7" t="s">
        <v>1453</v>
      </c>
      <c r="I264" s="7"/>
      <c r="J264" s="15">
        <v>3.49</v>
      </c>
      <c r="K264" s="7" t="s">
        <v>649</v>
      </c>
      <c r="L264" s="7"/>
      <c r="M264" s="7"/>
      <c r="N264" s="7"/>
      <c r="O264" s="7"/>
      <c r="P264" s="7" t="s">
        <v>1454</v>
      </c>
    </row>
    <row r="265" spans="1:16">
      <c r="A265" s="6">
        <v>101</v>
      </c>
      <c r="B265" s="7" t="s">
        <v>1455</v>
      </c>
      <c r="C265" s="7" t="s">
        <v>66</v>
      </c>
      <c r="D265" s="8" t="s">
        <v>91</v>
      </c>
      <c r="E265" s="9" t="s">
        <v>1255</v>
      </c>
      <c r="F265" s="9" t="s">
        <v>1255</v>
      </c>
      <c r="G265" s="7" t="s">
        <v>77</v>
      </c>
      <c r="H265" s="7" t="s">
        <v>114</v>
      </c>
      <c r="I265" s="12" t="s">
        <v>516</v>
      </c>
      <c r="J265" s="7">
        <v>2.02</v>
      </c>
      <c r="K265" s="7" t="s">
        <v>453</v>
      </c>
      <c r="L265" s="7"/>
      <c r="M265" s="7"/>
      <c r="N265" s="7"/>
      <c r="O265" s="7"/>
      <c r="P265" s="7"/>
    </row>
    <row r="266" ht="24" spans="1:16">
      <c r="A266" s="6">
        <v>102</v>
      </c>
      <c r="B266" s="7" t="s">
        <v>1456</v>
      </c>
      <c r="C266" s="7" t="s">
        <v>66</v>
      </c>
      <c r="D266" s="8" t="s">
        <v>261</v>
      </c>
      <c r="E266" s="9" t="s">
        <v>1246</v>
      </c>
      <c r="F266" s="9" t="s">
        <v>1246</v>
      </c>
      <c r="G266" s="7" t="s">
        <v>1457</v>
      </c>
      <c r="H266" s="7" t="s">
        <v>348</v>
      </c>
      <c r="I266" s="7"/>
      <c r="J266" s="7">
        <v>3.51</v>
      </c>
      <c r="K266" s="7" t="s">
        <v>802</v>
      </c>
      <c r="L266" s="7"/>
      <c r="M266" s="16" t="s">
        <v>146</v>
      </c>
      <c r="N266" s="7" t="s">
        <v>970</v>
      </c>
      <c r="O266" s="7"/>
      <c r="P266" s="7" t="s">
        <v>1458</v>
      </c>
    </row>
    <row r="267" spans="1:16">
      <c r="A267" s="6">
        <v>103</v>
      </c>
      <c r="B267" s="7" t="s">
        <v>1459</v>
      </c>
      <c r="C267" s="7" t="s">
        <v>66</v>
      </c>
      <c r="D267" s="8" t="s">
        <v>224</v>
      </c>
      <c r="E267" s="9" t="s">
        <v>76</v>
      </c>
      <c r="F267" s="9" t="s">
        <v>76</v>
      </c>
      <c r="G267" s="7" t="s">
        <v>1460</v>
      </c>
      <c r="H267" s="7" t="s">
        <v>883</v>
      </c>
      <c r="I267" s="7"/>
      <c r="J267" s="7">
        <v>2.94</v>
      </c>
      <c r="K267" s="7" t="s">
        <v>553</v>
      </c>
      <c r="L267" s="7"/>
      <c r="M267" s="7"/>
      <c r="N267" s="7"/>
      <c r="O267" s="7"/>
      <c r="P267" s="7"/>
    </row>
    <row r="269" hidden="1"/>
    <row r="270" hidden="1"/>
    <row r="272" hidden="1"/>
    <row r="273" hidden="1"/>
    <row r="275" hidden="1"/>
    <row r="278" hidden="1"/>
    <row r="279" hidden="1"/>
    <row r="283" hidden="1"/>
    <row r="286" hidden="1"/>
    <row r="290" hidden="1"/>
    <row r="295" hidden="1"/>
    <row r="301" hidden="1"/>
    <row r="305" hidden="1"/>
    <row r="308" hidden="1"/>
    <row r="309" hidden="1"/>
    <row r="319" hidden="1"/>
    <row r="320" hidden="1"/>
    <row r="321" hidden="1"/>
    <row r="322" hidden="1"/>
    <row r="323" hidden="1"/>
    <row r="326" hidden="1"/>
    <row r="331" hidden="1"/>
    <row r="334" hidden="1"/>
    <row r="337" hidden="1"/>
    <row r="339" hidden="1"/>
    <row r="341" hidden="1"/>
    <row r="343" hidden="1"/>
    <row r="348" hidden="1"/>
    <row r="350" hidden="1"/>
    <row r="353" hidden="1"/>
    <row r="359" hidden="1"/>
    <row r="361" hidden="1"/>
    <row r="366" hidden="1"/>
    <row r="372" hidden="1"/>
    <row r="374" hidden="1"/>
    <row r="378" hidden="1"/>
    <row r="379" hidden="1"/>
    <row r="380" hidden="1"/>
    <row r="386" hidden="1"/>
    <row r="387" hidden="1"/>
    <row r="391" hidden="1"/>
    <row r="392" hidden="1"/>
    <row r="396" hidden="1"/>
    <row r="399" hidden="1"/>
    <row r="400" hidden="1"/>
    <row r="401" hidden="1"/>
    <row r="405" hidden="1"/>
    <row r="406" hidden="1"/>
    <row r="407" hidden="1"/>
    <row r="408" hidden="1"/>
    <row r="410" hidden="1"/>
    <row r="411" hidden="1"/>
    <row r="412" hidden="1"/>
    <row r="414" hidden="1"/>
    <row r="419" hidden="1"/>
    <row r="422" hidden="1"/>
    <row r="423" hidden="1"/>
    <row r="425" hidden="1"/>
    <row r="427" hidden="1"/>
    <row r="428" hidden="1"/>
    <row r="429" hidden="1"/>
    <row r="431" hidden="1"/>
    <row r="433" hidden="1"/>
    <row r="436" hidden="1"/>
    <row r="437" hidden="1"/>
    <row r="439" hidden="1"/>
    <row r="440" hidden="1"/>
    <row r="443" hidden="1"/>
    <row r="446" hidden="1"/>
    <row r="448" hidden="1"/>
    <row r="450" hidden="1"/>
    <row r="452" hidden="1"/>
    <row r="454" hidden="1"/>
    <row r="455" hidden="1"/>
    <row r="456" hidden="1"/>
    <row r="459" hidden="1"/>
    <row r="460" hidden="1"/>
    <row r="463" hidden="1"/>
    <row r="465" hidden="1"/>
    <row r="467" hidden="1"/>
    <row r="472" hidden="1"/>
    <row r="473" hidden="1"/>
    <row r="476" hidden="1"/>
    <row r="481" hidden="1"/>
    <row r="484" hidden="1"/>
    <row r="486" hidden="1"/>
    <row r="487" hidden="1"/>
    <row r="488" hidden="1"/>
    <row r="494" hidden="1"/>
    <row r="495" hidden="1"/>
    <row r="498" hidden="1"/>
    <row r="499" hidden="1"/>
    <row r="503" hidden="1"/>
    <row r="504" hidden="1"/>
    <row r="505" hidden="1"/>
    <row r="507" hidden="1"/>
    <row r="510" hidden="1"/>
    <row r="511" hidden="1"/>
    <row r="514" hidden="1"/>
    <row r="518" hidden="1"/>
    <row r="521" hidden="1"/>
    <row r="523" hidden="1"/>
    <row r="524" hidden="1"/>
    <row r="525" hidden="1"/>
    <row r="532" hidden="1"/>
    <row r="534" hidden="1"/>
    <row r="535" hidden="1"/>
    <row r="539" hidden="1"/>
    <row r="546" hidden="1"/>
    <row r="548" hidden="1"/>
    <row r="552" hidden="1"/>
    <row r="553" hidden="1"/>
    <row r="555" hidden="1"/>
    <row r="558" hidden="1"/>
    <row r="564" hidden="1"/>
    <row r="567" hidden="1"/>
    <row r="568" hidden="1"/>
    <row r="569" hidden="1"/>
    <row r="574" hidden="1"/>
    <row r="575" hidden="1"/>
    <row r="578" hidden="1"/>
    <row r="580" hidden="1"/>
    <row r="582" hidden="1"/>
    <row r="585" hidden="1"/>
    <row r="588" hidden="1"/>
    <row r="590" hidden="1"/>
    <row r="599" hidden="1"/>
    <row r="600" hidden="1"/>
    <row r="601" hidden="1"/>
    <row r="602" hidden="1"/>
    <row r="604" hidden="1"/>
    <row r="606" hidden="1"/>
    <row r="609" hidden="1"/>
    <row r="612" hidden="1"/>
    <row r="613" hidden="1"/>
    <row r="614" hidden="1"/>
    <row r="615" hidden="1"/>
    <row r="616" hidden="1"/>
    <row r="617" hidden="1"/>
    <row r="619" hidden="1"/>
    <row r="622" hidden="1"/>
    <row r="624" hidden="1"/>
    <row r="625" hidden="1"/>
    <row r="626" hidden="1"/>
    <row r="629" hidden="1"/>
    <row r="630" hidden="1"/>
    <row r="633" hidden="1"/>
    <row r="634" hidden="1"/>
    <row r="635" hidden="1"/>
    <row r="637" hidden="1"/>
    <row r="639" hidden="1"/>
    <row r="641" hidden="1"/>
    <row r="643" hidden="1"/>
    <row r="644" hidden="1"/>
    <row r="645" hidden="1"/>
    <row r="647" hidden="1"/>
    <row r="649" hidden="1"/>
    <row r="652" hidden="1"/>
    <row r="654" hidden="1"/>
    <row r="657" hidden="1"/>
    <row r="658" hidden="1"/>
    <row r="660" hidden="1"/>
    <row r="662" hidden="1"/>
    <row r="663" hidden="1"/>
    <row r="665" hidden="1"/>
    <row r="666" hidden="1"/>
    <row r="669" hidden="1"/>
    <row r="678" hidden="1"/>
    <row r="681" hidden="1"/>
    <row r="682" hidden="1"/>
    <row r="687" hidden="1"/>
    <row r="688" hidden="1"/>
    <row r="690" hidden="1"/>
    <row r="697" hidden="1"/>
    <row r="701" hidden="1"/>
    <row r="710" hidden="1"/>
    <row r="712" hidden="1"/>
    <row r="717" hidden="1"/>
    <row r="720" hidden="1"/>
    <row r="723" hidden="1"/>
    <row r="726" hidden="1"/>
    <row r="729" hidden="1"/>
    <row r="730" hidden="1"/>
  </sheetData>
  <conditionalFormatting sqref="B246">
    <cfRule type="expression" dxfId="0" priority="68" stopIfTrue="1">
      <formula>AND(COUNTIF($B$3:$B$7,B246)&gt;1,NOT(ISBLANK(B246)))</formula>
    </cfRule>
    <cfRule type="expression" dxfId="0" priority="69" stopIfTrue="1">
      <formula>AND(COUNTIF($B$3:$B$7,B246)&gt;1,NOT(ISBLANK(B246)))</formula>
    </cfRule>
  </conditionalFormatting>
  <conditionalFormatting sqref="B80:B99">
    <cfRule type="expression" dxfId="0" priority="78" stopIfTrue="1">
      <formula>AND(COUNTIF($B$2:$B$6,B80)&gt;1,NOT(ISBLANK(B80)))</formula>
    </cfRule>
  </conditionalFormatting>
  <conditionalFormatting sqref="B105:B116">
    <cfRule type="expression" dxfId="0" priority="77" stopIfTrue="1">
      <formula>AND(COUNTIF($B$2:$B$6,B105)&gt;1,NOT(ISBLANK(B105)))</formula>
    </cfRule>
  </conditionalFormatting>
  <conditionalFormatting sqref="B117:B128">
    <cfRule type="expression" dxfId="0" priority="76" stopIfTrue="1">
      <formula>AND(COUNTIF($B$2:$B$6,B117)&gt;1,NOT(ISBLANK(B117)))</formula>
    </cfRule>
  </conditionalFormatting>
  <conditionalFormatting sqref="B132:B139">
    <cfRule type="expression" dxfId="0" priority="72" stopIfTrue="1">
      <formula>AND(COUNTIF($B$2:$B$6,B132)&gt;1,NOT(ISBLANK(B132)))</formula>
    </cfRule>
  </conditionalFormatting>
  <conditionalFormatting sqref="B140:B148">
    <cfRule type="expression" dxfId="0" priority="73" stopIfTrue="1">
      <formula>AND(COUNTIF($B$2:$B$6,B140)&gt;1,NOT(ISBLANK(B140)))</formula>
    </cfRule>
  </conditionalFormatting>
  <conditionalFormatting sqref="B2:B104 B129:B130 B157:B164">
    <cfRule type="expression" dxfId="0" priority="75" stopIfTrue="1">
      <formula>AND(COUNTIF($B$2:$B$6,B2)&gt;1,NOT(ISBLANK(B2)))</formula>
    </cfRule>
  </conditionalFormatting>
  <conditionalFormatting sqref="B131 B149:B156">
    <cfRule type="expression" dxfId="0" priority="74" stopIfTrue="1">
      <formula>AND(COUNTIF($B$2:$B$6,B131)&gt;1,NOT(ISBLANK(B131)))</formula>
    </cfRule>
  </conditionalFormatting>
  <conditionalFormatting sqref="B165:B245 B247:B267">
    <cfRule type="expression" dxfId="0" priority="70" stopIfTrue="1">
      <formula>AND(COUNTIF($B$3:$B$7,B165)&gt;1,NOT(ISBLANK(B165)))</formula>
    </cfRule>
  </conditionalFormatting>
  <conditionalFormatting sqref="B243:B245 B247:B263">
    <cfRule type="expression" dxfId="0" priority="71" stopIfTrue="1">
      <formula>AND(COUNTIF($B$3:$B$7,B243)&gt;1,NOT(ISBLANK(B243)))</formula>
    </cfRule>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A20"/>
  <sheetViews>
    <sheetView showGridLines="0" showZeros="0" workbookViewId="0">
      <pane xSplit="3" ySplit="3" topLeftCell="G19" activePane="bottomRight" state="frozen"/>
      <selection/>
      <selection pane="topRight"/>
      <selection pane="bottomLeft"/>
      <selection pane="bottomRight" activeCell="H22" sqref="H22"/>
    </sheetView>
  </sheetViews>
  <sheetFormatPr defaultColWidth="4.6" defaultRowHeight="14.25"/>
  <cols>
    <col min="1" max="1" width="4.4" style="3" customWidth="1"/>
    <col min="2" max="2" width="6.7" style="3" customWidth="1"/>
    <col min="3" max="3" width="5" style="3" customWidth="1"/>
    <col min="4" max="4" width="9.1" style="3" customWidth="1"/>
    <col min="5" max="5" width="9.6" style="3" customWidth="1"/>
    <col min="6" max="6" width="17.5" style="3" customWidth="1"/>
    <col min="7" max="7" width="18.9" style="3" customWidth="1"/>
    <col min="8" max="8" width="7.9" style="3" customWidth="1"/>
    <col min="9" max="9" width="8.4" style="3" customWidth="1"/>
    <col min="10" max="10" width="8.7" style="3" customWidth="1"/>
    <col min="11" max="11" width="9.4" style="3" customWidth="1"/>
    <col min="12" max="12" width="8.7" style="3" customWidth="1"/>
    <col min="13" max="14" width="8.4" style="3" customWidth="1"/>
    <col min="15" max="17" width="9" style="3" customWidth="1"/>
    <col min="18" max="18" width="11.5" style="3" customWidth="1"/>
    <col min="19" max="19" width="21.1" style="3" customWidth="1"/>
    <col min="20" max="20" width="7.2" style="3" hidden="1" customWidth="1"/>
    <col min="21" max="22" width="5.9" style="3" hidden="1" customWidth="1"/>
    <col min="23" max="23" width="8.7" style="3" hidden="1" customWidth="1"/>
    <col min="24" max="24" width="42.7" style="3" hidden="1" customWidth="1"/>
    <col min="25" max="25" width="10.4" style="3" hidden="1" customWidth="1"/>
    <col min="26" max="26" width="19.6" style="3" hidden="1" customWidth="1"/>
    <col min="27" max="27" width="25.5" style="3" hidden="1" customWidth="1"/>
    <col min="28" max="28" width="4.6" style="3" hidden="1" customWidth="1"/>
    <col min="29" max="29" width="4.6" hidden="1" customWidth="1"/>
    <col min="30" max="16384" width="4.6" style="3"/>
  </cols>
  <sheetData>
    <row r="1" s="1" customFormat="1" ht="35.1" customHeight="1" spans="1:19">
      <c r="A1" s="4" t="s">
        <v>1461</v>
      </c>
      <c r="B1" s="4"/>
      <c r="C1" s="4"/>
      <c r="D1" s="4"/>
      <c r="E1" s="4"/>
      <c r="F1" s="4"/>
      <c r="G1" s="4"/>
      <c r="H1" s="4"/>
      <c r="I1" s="4"/>
      <c r="J1" s="4"/>
      <c r="K1" s="4"/>
      <c r="L1" s="4"/>
      <c r="M1" s="4"/>
      <c r="N1" s="4"/>
      <c r="O1" s="4"/>
      <c r="P1" s="4"/>
      <c r="Q1" s="4"/>
      <c r="R1" s="4"/>
      <c r="S1" s="4"/>
    </row>
    <row r="2" ht="33.75" customHeight="1" spans="1:19">
      <c r="A2" s="5" t="s">
        <v>2</v>
      </c>
      <c r="B2" s="5" t="s">
        <v>38</v>
      </c>
      <c r="C2" s="5"/>
      <c r="D2" s="5"/>
      <c r="E2" s="5"/>
      <c r="F2" s="5"/>
      <c r="G2" s="5"/>
      <c r="H2" s="5" t="s">
        <v>39</v>
      </c>
      <c r="I2" s="5"/>
      <c r="J2" s="5"/>
      <c r="K2" s="5"/>
      <c r="L2" s="5"/>
      <c r="M2" s="5"/>
      <c r="N2" s="5"/>
      <c r="O2" s="5" t="s">
        <v>40</v>
      </c>
      <c r="P2" s="5"/>
      <c r="Q2" s="5"/>
      <c r="R2" s="5" t="s">
        <v>41</v>
      </c>
      <c r="S2" s="5" t="s">
        <v>8</v>
      </c>
    </row>
    <row r="3" ht="33.75" customHeight="1" spans="1:27">
      <c r="A3" s="5"/>
      <c r="B3" s="5" t="s">
        <v>42</v>
      </c>
      <c r="C3" s="5" t="s">
        <v>43</v>
      </c>
      <c r="D3" s="5" t="s">
        <v>44</v>
      </c>
      <c r="E3" s="5" t="s">
        <v>45</v>
      </c>
      <c r="F3" s="5" t="s">
        <v>46</v>
      </c>
      <c r="G3" s="5" t="s">
        <v>47</v>
      </c>
      <c r="H3" s="5" t="s">
        <v>48</v>
      </c>
      <c r="I3" s="5" t="s">
        <v>49</v>
      </c>
      <c r="J3" s="5" t="s">
        <v>50</v>
      </c>
      <c r="K3" s="5" t="s">
        <v>51</v>
      </c>
      <c r="L3" s="5" t="s">
        <v>52</v>
      </c>
      <c r="M3" s="5" t="s">
        <v>53</v>
      </c>
      <c r="N3" s="5" t="s">
        <v>54</v>
      </c>
      <c r="O3" s="5" t="s">
        <v>55</v>
      </c>
      <c r="P3" s="5" t="s">
        <v>56</v>
      </c>
      <c r="Q3" s="5" t="s">
        <v>57</v>
      </c>
      <c r="R3" s="5"/>
      <c r="S3" s="5"/>
      <c r="T3" s="10" t="s">
        <v>46</v>
      </c>
      <c r="U3" s="10" t="s">
        <v>58</v>
      </c>
      <c r="V3" s="10" t="s">
        <v>59</v>
      </c>
      <c r="W3" s="10" t="s">
        <v>60</v>
      </c>
      <c r="X3" s="10" t="s">
        <v>61</v>
      </c>
      <c r="Y3" s="10" t="s">
        <v>62</v>
      </c>
      <c r="Z3" s="10" t="s">
        <v>63</v>
      </c>
      <c r="AA3" s="12" t="s">
        <v>64</v>
      </c>
    </row>
    <row r="4" ht="26.25" customHeight="1" spans="1:27">
      <c r="A4" s="6">
        <v>1</v>
      </c>
      <c r="B4" s="7" t="s">
        <v>308</v>
      </c>
      <c r="C4" s="7" t="s">
        <v>66</v>
      </c>
      <c r="D4" s="8" t="s">
        <v>149</v>
      </c>
      <c r="E4" s="9" t="s">
        <v>68</v>
      </c>
      <c r="F4" s="7" t="s">
        <v>704</v>
      </c>
      <c r="G4" s="7" t="s">
        <v>705</v>
      </c>
      <c r="H4" s="6">
        <v>2</v>
      </c>
      <c r="I4" s="6">
        <f t="shared" ref="I4:I8" si="0">U4*4</f>
        <v>13.36</v>
      </c>
      <c r="J4" s="6">
        <v>5</v>
      </c>
      <c r="K4" s="6"/>
      <c r="L4" s="6">
        <v>5</v>
      </c>
      <c r="M4" s="6">
        <v>4</v>
      </c>
      <c r="N4" s="6">
        <f t="shared" ref="N4:N20" si="1">SUM(H4:M4)</f>
        <v>29.36</v>
      </c>
      <c r="O4" s="6"/>
      <c r="P4" s="6">
        <v>7</v>
      </c>
      <c r="Q4" s="6">
        <f t="shared" ref="Q4:Q20" si="2">SUM(O4:P4)</f>
        <v>7</v>
      </c>
      <c r="R4" s="11">
        <f t="shared" ref="R4:R17" si="3">(N4+Q4)/70*50</f>
        <v>25.9714285714286</v>
      </c>
      <c r="S4" s="12"/>
      <c r="T4" s="13"/>
      <c r="U4" s="13">
        <v>3.34</v>
      </c>
      <c r="V4" s="12" t="s">
        <v>236</v>
      </c>
      <c r="W4" s="12" t="s">
        <v>72</v>
      </c>
      <c r="X4" s="12" t="s">
        <v>706</v>
      </c>
      <c r="Y4" s="12" t="s">
        <v>629</v>
      </c>
      <c r="Z4" s="12" t="s">
        <v>72</v>
      </c>
      <c r="AA4" s="12" t="s">
        <v>707</v>
      </c>
    </row>
    <row r="5" s="2" customFormat="1" ht="26.25" customHeight="1" spans="1:27">
      <c r="A5" s="6">
        <v>2</v>
      </c>
      <c r="B5" s="7" t="s">
        <v>708</v>
      </c>
      <c r="C5" s="7" t="s">
        <v>66</v>
      </c>
      <c r="D5" s="8" t="s">
        <v>234</v>
      </c>
      <c r="E5" s="9" t="s">
        <v>68</v>
      </c>
      <c r="F5" s="7" t="s">
        <v>709</v>
      </c>
      <c r="G5" s="7" t="s">
        <v>705</v>
      </c>
      <c r="H5" s="6">
        <v>2</v>
      </c>
      <c r="I5" s="6">
        <f t="shared" si="0"/>
        <v>14.8</v>
      </c>
      <c r="J5" s="6">
        <v>5</v>
      </c>
      <c r="K5" s="6"/>
      <c r="L5" s="6">
        <v>4</v>
      </c>
      <c r="M5" s="6">
        <v>2</v>
      </c>
      <c r="N5" s="6">
        <f t="shared" si="1"/>
        <v>27.8</v>
      </c>
      <c r="O5" s="6"/>
      <c r="P5" s="6"/>
      <c r="Q5" s="6">
        <f t="shared" si="2"/>
        <v>0</v>
      </c>
      <c r="R5" s="11">
        <f t="shared" si="3"/>
        <v>19.8571428571429</v>
      </c>
      <c r="S5" s="12"/>
      <c r="T5" s="12"/>
      <c r="U5" s="12">
        <v>3.7</v>
      </c>
      <c r="V5" s="12" t="s">
        <v>710</v>
      </c>
      <c r="W5" s="12" t="s">
        <v>72</v>
      </c>
      <c r="X5" s="12" t="s">
        <v>711</v>
      </c>
      <c r="Y5" s="12" t="s">
        <v>543</v>
      </c>
      <c r="Z5" s="12" t="s">
        <v>72</v>
      </c>
      <c r="AA5" s="12" t="s">
        <v>712</v>
      </c>
    </row>
    <row r="6" ht="26.25" customHeight="1" spans="1:27">
      <c r="A6" s="6">
        <v>3</v>
      </c>
      <c r="B6" s="7" t="s">
        <v>725</v>
      </c>
      <c r="C6" s="7" t="s">
        <v>436</v>
      </c>
      <c r="D6" s="8" t="s">
        <v>726</v>
      </c>
      <c r="E6" s="9" t="s">
        <v>68</v>
      </c>
      <c r="F6" s="7" t="s">
        <v>727</v>
      </c>
      <c r="G6" s="7" t="s">
        <v>705</v>
      </c>
      <c r="H6" s="6">
        <v>3</v>
      </c>
      <c r="I6" s="6">
        <f t="shared" si="0"/>
        <v>15</v>
      </c>
      <c r="J6" s="6">
        <v>8</v>
      </c>
      <c r="K6" s="6">
        <v>2</v>
      </c>
      <c r="L6" s="6">
        <v>2</v>
      </c>
      <c r="M6" s="6"/>
      <c r="N6" s="6">
        <f t="shared" si="1"/>
        <v>30</v>
      </c>
      <c r="O6" s="6"/>
      <c r="P6" s="6"/>
      <c r="Q6" s="6">
        <f t="shared" si="2"/>
        <v>0</v>
      </c>
      <c r="R6" s="11">
        <f t="shared" si="3"/>
        <v>21.4285714285714</v>
      </c>
      <c r="S6" s="12"/>
      <c r="T6" s="12">
        <v>985</v>
      </c>
      <c r="U6" s="12">
        <v>3.75</v>
      </c>
      <c r="V6" s="12" t="s">
        <v>728</v>
      </c>
      <c r="W6" s="12" t="s">
        <v>125</v>
      </c>
      <c r="X6" s="12" t="s">
        <v>119</v>
      </c>
      <c r="Y6" s="12" t="s">
        <v>72</v>
      </c>
      <c r="Z6" s="12" t="s">
        <v>72</v>
      </c>
      <c r="AA6" s="12" t="s">
        <v>729</v>
      </c>
    </row>
    <row r="7" ht="26.25" customHeight="1" spans="1:27">
      <c r="A7" s="6">
        <v>4</v>
      </c>
      <c r="B7" s="7" t="s">
        <v>730</v>
      </c>
      <c r="C7" s="7" t="s">
        <v>66</v>
      </c>
      <c r="D7" s="8" t="s">
        <v>731</v>
      </c>
      <c r="E7" s="9" t="s">
        <v>68</v>
      </c>
      <c r="F7" s="7" t="s">
        <v>732</v>
      </c>
      <c r="G7" s="7" t="s">
        <v>705</v>
      </c>
      <c r="H7" s="6">
        <v>2</v>
      </c>
      <c r="I7" s="6">
        <f t="shared" si="0"/>
        <v>14.8</v>
      </c>
      <c r="J7" s="6">
        <v>5</v>
      </c>
      <c r="K7" s="6"/>
      <c r="L7" s="6">
        <v>2</v>
      </c>
      <c r="M7" s="6">
        <v>5</v>
      </c>
      <c r="N7" s="6">
        <f t="shared" si="1"/>
        <v>28.8</v>
      </c>
      <c r="O7" s="6"/>
      <c r="P7" s="6"/>
      <c r="Q7" s="6">
        <f t="shared" si="2"/>
        <v>0</v>
      </c>
      <c r="R7" s="11">
        <f t="shared" si="3"/>
        <v>20.5714285714286</v>
      </c>
      <c r="S7" s="12"/>
      <c r="T7" s="12"/>
      <c r="U7" s="12">
        <v>3.7</v>
      </c>
      <c r="V7" s="12" t="s">
        <v>733</v>
      </c>
      <c r="W7" s="12" t="s">
        <v>72</v>
      </c>
      <c r="X7" s="12" t="s">
        <v>734</v>
      </c>
      <c r="Y7" s="12" t="s">
        <v>735</v>
      </c>
      <c r="Z7" s="12" t="s">
        <v>72</v>
      </c>
      <c r="AA7" s="12" t="s">
        <v>736</v>
      </c>
    </row>
    <row r="8" ht="26.25" customHeight="1" spans="1:27">
      <c r="A8" s="6">
        <v>5</v>
      </c>
      <c r="B8" s="7" t="s">
        <v>743</v>
      </c>
      <c r="C8" s="7" t="s">
        <v>436</v>
      </c>
      <c r="D8" s="8" t="s">
        <v>744</v>
      </c>
      <c r="E8" s="9" t="s">
        <v>68</v>
      </c>
      <c r="F8" s="7" t="s">
        <v>727</v>
      </c>
      <c r="G8" s="7" t="s">
        <v>705</v>
      </c>
      <c r="H8" s="6">
        <v>3</v>
      </c>
      <c r="I8" s="6">
        <f t="shared" si="0"/>
        <v>13.32</v>
      </c>
      <c r="J8" s="6">
        <v>5</v>
      </c>
      <c r="K8" s="6"/>
      <c r="L8" s="6"/>
      <c r="M8" s="6"/>
      <c r="N8" s="6">
        <f t="shared" si="1"/>
        <v>21.32</v>
      </c>
      <c r="O8" s="6"/>
      <c r="P8" s="6">
        <v>7</v>
      </c>
      <c r="Q8" s="6">
        <f t="shared" si="2"/>
        <v>7</v>
      </c>
      <c r="R8" s="11">
        <f t="shared" si="3"/>
        <v>20.2285714285714</v>
      </c>
      <c r="S8" s="12"/>
      <c r="T8" s="12">
        <v>985</v>
      </c>
      <c r="U8" s="12">
        <v>3.33</v>
      </c>
      <c r="V8" s="12" t="s">
        <v>745</v>
      </c>
      <c r="W8" s="12" t="s">
        <v>72</v>
      </c>
      <c r="X8" s="12" t="s">
        <v>72</v>
      </c>
      <c r="Y8" s="12" t="s">
        <v>72</v>
      </c>
      <c r="Z8" s="12" t="s">
        <v>72</v>
      </c>
      <c r="AA8" s="12" t="s">
        <v>746</v>
      </c>
    </row>
    <row r="9" ht="26.25" customHeight="1" spans="1:27">
      <c r="A9" s="6">
        <v>6</v>
      </c>
      <c r="B9" s="7" t="s">
        <v>747</v>
      </c>
      <c r="C9" s="7" t="s">
        <v>436</v>
      </c>
      <c r="D9" s="8" t="s">
        <v>372</v>
      </c>
      <c r="E9" s="9" t="s">
        <v>68</v>
      </c>
      <c r="F9" s="7" t="s">
        <v>748</v>
      </c>
      <c r="G9" s="7" t="s">
        <v>705</v>
      </c>
      <c r="H9" s="6">
        <v>2</v>
      </c>
      <c r="I9" s="6">
        <f>U9/5</f>
        <v>12.8</v>
      </c>
      <c r="J9" s="6">
        <v>5</v>
      </c>
      <c r="K9" s="6"/>
      <c r="L9" s="6"/>
      <c r="M9" s="6">
        <v>2</v>
      </c>
      <c r="N9" s="6">
        <f t="shared" si="1"/>
        <v>21.8</v>
      </c>
      <c r="O9" s="6"/>
      <c r="P9" s="6">
        <v>7</v>
      </c>
      <c r="Q9" s="6">
        <f t="shared" si="2"/>
        <v>7</v>
      </c>
      <c r="R9" s="11">
        <f t="shared" si="3"/>
        <v>20.5714285714286</v>
      </c>
      <c r="S9" s="12"/>
      <c r="T9" s="12"/>
      <c r="U9" s="12">
        <v>64</v>
      </c>
      <c r="V9" s="12" t="s">
        <v>749</v>
      </c>
      <c r="W9" s="12" t="s">
        <v>72</v>
      </c>
      <c r="X9" s="12" t="s">
        <v>72</v>
      </c>
      <c r="Y9" s="12" t="s">
        <v>543</v>
      </c>
      <c r="Z9" s="12" t="s">
        <v>72</v>
      </c>
      <c r="AA9" s="12" t="s">
        <v>750</v>
      </c>
    </row>
    <row r="10" ht="26.25" customHeight="1" spans="1:27">
      <c r="A10" s="6">
        <v>7</v>
      </c>
      <c r="B10" s="7" t="s">
        <v>768</v>
      </c>
      <c r="C10" s="7" t="s">
        <v>66</v>
      </c>
      <c r="D10" s="8" t="s">
        <v>174</v>
      </c>
      <c r="E10" s="9" t="s">
        <v>68</v>
      </c>
      <c r="F10" s="7" t="s">
        <v>287</v>
      </c>
      <c r="G10" s="7" t="s">
        <v>705</v>
      </c>
      <c r="H10" s="6">
        <v>3</v>
      </c>
      <c r="I10" s="6">
        <f t="shared" ref="I10" si="4">U10*4</f>
        <v>10.52</v>
      </c>
      <c r="J10" s="6">
        <v>5</v>
      </c>
      <c r="K10" s="6"/>
      <c r="L10" s="6">
        <v>5</v>
      </c>
      <c r="M10" s="6">
        <v>5</v>
      </c>
      <c r="N10" s="6">
        <f t="shared" si="1"/>
        <v>28.52</v>
      </c>
      <c r="O10" s="6"/>
      <c r="P10" s="6">
        <v>7</v>
      </c>
      <c r="Q10" s="6">
        <f t="shared" si="2"/>
        <v>7</v>
      </c>
      <c r="R10" s="11">
        <f t="shared" si="3"/>
        <v>25.3714285714286</v>
      </c>
      <c r="S10" s="12"/>
      <c r="T10" s="12">
        <v>211</v>
      </c>
      <c r="U10" s="12">
        <v>2.63</v>
      </c>
      <c r="V10" s="12" t="s">
        <v>145</v>
      </c>
      <c r="W10" s="12" t="s">
        <v>72</v>
      </c>
      <c r="X10" s="12" t="s">
        <v>769</v>
      </c>
      <c r="Y10" s="12" t="s">
        <v>770</v>
      </c>
      <c r="Z10" s="12" t="s">
        <v>72</v>
      </c>
      <c r="AA10" s="12" t="s">
        <v>771</v>
      </c>
    </row>
    <row r="11" ht="26.25" customHeight="1" spans="1:27">
      <c r="A11" s="6">
        <v>8</v>
      </c>
      <c r="B11" s="7" t="s">
        <v>777</v>
      </c>
      <c r="C11" s="7" t="s">
        <v>66</v>
      </c>
      <c r="D11" s="8" t="s">
        <v>367</v>
      </c>
      <c r="E11" s="9" t="s">
        <v>68</v>
      </c>
      <c r="F11" s="7" t="s">
        <v>753</v>
      </c>
      <c r="G11" s="7" t="s">
        <v>705</v>
      </c>
      <c r="H11" s="6">
        <v>2</v>
      </c>
      <c r="I11" s="6">
        <f t="shared" ref="I11:I13" si="5">U11*4</f>
        <v>15.6</v>
      </c>
      <c r="J11" s="6">
        <v>6</v>
      </c>
      <c r="K11" s="6"/>
      <c r="L11" s="6"/>
      <c r="M11" s="6">
        <v>4</v>
      </c>
      <c r="N11" s="6">
        <f t="shared" si="1"/>
        <v>27.6</v>
      </c>
      <c r="O11" s="6"/>
      <c r="P11" s="6"/>
      <c r="Q11" s="6">
        <f t="shared" si="2"/>
        <v>0</v>
      </c>
      <c r="R11" s="11">
        <f t="shared" si="3"/>
        <v>19.7142857142857</v>
      </c>
      <c r="S11" s="12"/>
      <c r="T11" s="12"/>
      <c r="U11" s="12">
        <v>3.9</v>
      </c>
      <c r="V11" s="12" t="s">
        <v>778</v>
      </c>
      <c r="W11" s="12" t="s">
        <v>72</v>
      </c>
      <c r="X11" s="12" t="s">
        <v>72</v>
      </c>
      <c r="Y11" s="12" t="s">
        <v>629</v>
      </c>
      <c r="Z11" s="12" t="s">
        <v>72</v>
      </c>
      <c r="AA11" s="12" t="s">
        <v>779</v>
      </c>
    </row>
    <row r="12" ht="26.25" customHeight="1" spans="1:27">
      <c r="A12" s="6">
        <v>9</v>
      </c>
      <c r="B12" s="7" t="s">
        <v>790</v>
      </c>
      <c r="C12" s="7" t="s">
        <v>436</v>
      </c>
      <c r="D12" s="8" t="s">
        <v>372</v>
      </c>
      <c r="E12" s="9" t="s">
        <v>68</v>
      </c>
      <c r="F12" s="7" t="s">
        <v>791</v>
      </c>
      <c r="G12" s="7" t="s">
        <v>705</v>
      </c>
      <c r="H12" s="6">
        <v>2</v>
      </c>
      <c r="I12" s="6">
        <f t="shared" si="5"/>
        <v>14</v>
      </c>
      <c r="J12" s="6">
        <v>5</v>
      </c>
      <c r="K12" s="6">
        <v>2</v>
      </c>
      <c r="L12" s="6">
        <v>5</v>
      </c>
      <c r="M12" s="6">
        <v>2</v>
      </c>
      <c r="N12" s="6">
        <f t="shared" si="1"/>
        <v>30</v>
      </c>
      <c r="O12" s="6"/>
      <c r="P12" s="6"/>
      <c r="Q12" s="6">
        <f t="shared" si="2"/>
        <v>0</v>
      </c>
      <c r="R12" s="11">
        <f t="shared" si="3"/>
        <v>21.4285714285714</v>
      </c>
      <c r="S12" s="12"/>
      <c r="T12" s="12"/>
      <c r="U12" s="12">
        <v>3.5</v>
      </c>
      <c r="V12" s="12" t="s">
        <v>792</v>
      </c>
      <c r="W12" s="12" t="s">
        <v>125</v>
      </c>
      <c r="X12" s="12" t="s">
        <v>688</v>
      </c>
      <c r="Y12" s="12" t="s">
        <v>543</v>
      </c>
      <c r="Z12" s="12" t="s">
        <v>72</v>
      </c>
      <c r="AA12" s="12" t="s">
        <v>793</v>
      </c>
    </row>
    <row r="13" ht="26.25" customHeight="1" spans="1:27">
      <c r="A13" s="6">
        <v>10</v>
      </c>
      <c r="B13" s="7" t="s">
        <v>794</v>
      </c>
      <c r="C13" s="7" t="s">
        <v>436</v>
      </c>
      <c r="D13" s="8" t="s">
        <v>795</v>
      </c>
      <c r="E13" s="9" t="s">
        <v>68</v>
      </c>
      <c r="F13" s="7" t="s">
        <v>727</v>
      </c>
      <c r="G13" s="7" t="s">
        <v>705</v>
      </c>
      <c r="H13" s="6">
        <v>3</v>
      </c>
      <c r="I13" s="6">
        <f t="shared" si="5"/>
        <v>13.36</v>
      </c>
      <c r="J13" s="6">
        <v>6</v>
      </c>
      <c r="K13" s="6"/>
      <c r="L13" s="6"/>
      <c r="M13" s="6"/>
      <c r="N13" s="6">
        <f t="shared" si="1"/>
        <v>22.36</v>
      </c>
      <c r="O13" s="6"/>
      <c r="P13" s="6">
        <v>7</v>
      </c>
      <c r="Q13" s="6">
        <f t="shared" si="2"/>
        <v>7</v>
      </c>
      <c r="R13" s="11">
        <f t="shared" si="3"/>
        <v>20.9714285714286</v>
      </c>
      <c r="S13" s="12"/>
      <c r="T13" s="12">
        <v>985</v>
      </c>
      <c r="U13" s="12">
        <v>3.34</v>
      </c>
      <c r="V13" s="12" t="s">
        <v>796</v>
      </c>
      <c r="W13" s="12" t="s">
        <v>72</v>
      </c>
      <c r="X13" s="12" t="s">
        <v>72</v>
      </c>
      <c r="Y13" s="12" t="s">
        <v>72</v>
      </c>
      <c r="Z13" s="12" t="s">
        <v>72</v>
      </c>
      <c r="AA13" s="12" t="s">
        <v>797</v>
      </c>
    </row>
    <row r="14" ht="26.25" customHeight="1" spans="1:27">
      <c r="A14" s="6">
        <v>11</v>
      </c>
      <c r="B14" s="7" t="s">
        <v>807</v>
      </c>
      <c r="C14" s="7" t="s">
        <v>436</v>
      </c>
      <c r="D14" s="8" t="s">
        <v>159</v>
      </c>
      <c r="E14" s="9" t="s">
        <v>68</v>
      </c>
      <c r="F14" s="7" t="s">
        <v>342</v>
      </c>
      <c r="G14" s="7" t="s">
        <v>705</v>
      </c>
      <c r="H14" s="6">
        <v>2</v>
      </c>
      <c r="I14" s="6">
        <f t="shared" ref="I14:I17" si="6">U14/5</f>
        <v>17.2</v>
      </c>
      <c r="J14" s="6">
        <v>8</v>
      </c>
      <c r="K14" s="6">
        <v>2</v>
      </c>
      <c r="L14" s="6">
        <v>5</v>
      </c>
      <c r="M14" s="6">
        <v>5</v>
      </c>
      <c r="N14" s="6">
        <f t="shared" si="1"/>
        <v>39.2</v>
      </c>
      <c r="O14" s="6"/>
      <c r="P14" s="6"/>
      <c r="Q14" s="6">
        <f t="shared" si="2"/>
        <v>0</v>
      </c>
      <c r="R14" s="11">
        <f t="shared" si="3"/>
        <v>28</v>
      </c>
      <c r="S14" s="12"/>
      <c r="T14" s="12"/>
      <c r="U14" s="12">
        <v>86</v>
      </c>
      <c r="V14" s="12" t="s">
        <v>808</v>
      </c>
      <c r="W14" s="12" t="s">
        <v>125</v>
      </c>
      <c r="X14" s="12" t="s">
        <v>809</v>
      </c>
      <c r="Y14" s="12" t="s">
        <v>511</v>
      </c>
      <c r="Z14" s="12" t="s">
        <v>72</v>
      </c>
      <c r="AA14" s="12" t="s">
        <v>810</v>
      </c>
    </row>
    <row r="15" ht="26.25" customHeight="1" spans="1:27">
      <c r="A15" s="6">
        <v>12</v>
      </c>
      <c r="B15" s="7" t="s">
        <v>811</v>
      </c>
      <c r="C15" s="7" t="s">
        <v>436</v>
      </c>
      <c r="D15" s="8" t="s">
        <v>812</v>
      </c>
      <c r="E15" s="9" t="s">
        <v>68</v>
      </c>
      <c r="F15" s="7" t="s">
        <v>813</v>
      </c>
      <c r="G15" s="7" t="s">
        <v>705</v>
      </c>
      <c r="H15" s="6">
        <v>2</v>
      </c>
      <c r="I15" s="6">
        <f t="shared" ref="I15:I20" si="7">U15*4</f>
        <v>10.8</v>
      </c>
      <c r="J15" s="6">
        <v>6</v>
      </c>
      <c r="K15" s="6"/>
      <c r="L15" s="6"/>
      <c r="M15" s="6">
        <v>5</v>
      </c>
      <c r="N15" s="6">
        <f t="shared" si="1"/>
        <v>23.8</v>
      </c>
      <c r="O15" s="6"/>
      <c r="P15" s="6"/>
      <c r="Q15" s="6">
        <f t="shared" si="2"/>
        <v>0</v>
      </c>
      <c r="R15" s="11">
        <f t="shared" si="3"/>
        <v>17</v>
      </c>
      <c r="S15" s="12"/>
      <c r="T15" s="12"/>
      <c r="U15" s="12">
        <v>2.7</v>
      </c>
      <c r="V15" s="12" t="s">
        <v>778</v>
      </c>
      <c r="W15" s="12" t="s">
        <v>72</v>
      </c>
      <c r="X15" s="12" t="s">
        <v>72</v>
      </c>
      <c r="Y15" s="12" t="s">
        <v>814</v>
      </c>
      <c r="Z15" s="12" t="s">
        <v>72</v>
      </c>
      <c r="AA15" s="12" t="s">
        <v>815</v>
      </c>
    </row>
    <row r="16" ht="26.25" customHeight="1" spans="1:27">
      <c r="A16" s="6">
        <v>13</v>
      </c>
      <c r="B16" s="7" t="s">
        <v>816</v>
      </c>
      <c r="C16" s="7" t="s">
        <v>436</v>
      </c>
      <c r="D16" s="8" t="s">
        <v>817</v>
      </c>
      <c r="E16" s="9" t="s">
        <v>68</v>
      </c>
      <c r="F16" s="7" t="s">
        <v>134</v>
      </c>
      <c r="G16" s="7" t="s">
        <v>705</v>
      </c>
      <c r="H16" s="6">
        <v>2</v>
      </c>
      <c r="I16" s="6">
        <f t="shared" si="6"/>
        <v>18</v>
      </c>
      <c r="J16" s="6">
        <v>8</v>
      </c>
      <c r="K16" s="6"/>
      <c r="L16" s="6">
        <v>5</v>
      </c>
      <c r="M16" s="6">
        <v>5</v>
      </c>
      <c r="N16" s="6">
        <f t="shared" si="1"/>
        <v>38</v>
      </c>
      <c r="O16" s="6"/>
      <c r="P16" s="6">
        <v>7</v>
      </c>
      <c r="Q16" s="6">
        <f t="shared" si="2"/>
        <v>7</v>
      </c>
      <c r="R16" s="11">
        <f t="shared" si="3"/>
        <v>32.1428571428571</v>
      </c>
      <c r="S16" s="12"/>
      <c r="T16" s="12"/>
      <c r="U16" s="12">
        <v>90</v>
      </c>
      <c r="V16" s="12" t="s">
        <v>818</v>
      </c>
      <c r="W16" s="12" t="s">
        <v>72</v>
      </c>
      <c r="X16" s="12" t="s">
        <v>819</v>
      </c>
      <c r="Y16" s="12" t="s">
        <v>511</v>
      </c>
      <c r="Z16" s="12" t="s">
        <v>72</v>
      </c>
      <c r="AA16" s="12" t="s">
        <v>820</v>
      </c>
    </row>
    <row r="17" ht="26.25" customHeight="1" spans="1:27">
      <c r="A17" s="6">
        <v>14</v>
      </c>
      <c r="B17" s="7" t="s">
        <v>821</v>
      </c>
      <c r="C17" s="7" t="s">
        <v>436</v>
      </c>
      <c r="D17" s="8" t="s">
        <v>67</v>
      </c>
      <c r="E17" s="9" t="s">
        <v>68</v>
      </c>
      <c r="F17" s="7" t="s">
        <v>822</v>
      </c>
      <c r="G17" s="7" t="s">
        <v>705</v>
      </c>
      <c r="H17" s="6">
        <v>2</v>
      </c>
      <c r="I17" s="6">
        <f t="shared" si="6"/>
        <v>12.4</v>
      </c>
      <c r="J17" s="6">
        <v>8</v>
      </c>
      <c r="K17" s="6"/>
      <c r="L17" s="6"/>
      <c r="M17" s="6">
        <v>5</v>
      </c>
      <c r="N17" s="6">
        <f t="shared" si="1"/>
        <v>27.4</v>
      </c>
      <c r="O17" s="6"/>
      <c r="P17" s="6"/>
      <c r="Q17" s="6">
        <f t="shared" si="2"/>
        <v>0</v>
      </c>
      <c r="R17" s="11">
        <f t="shared" si="3"/>
        <v>19.5714285714286</v>
      </c>
      <c r="S17" s="12"/>
      <c r="T17" s="12"/>
      <c r="U17" s="12">
        <v>62</v>
      </c>
      <c r="V17" s="12" t="s">
        <v>823</v>
      </c>
      <c r="W17" s="12" t="s">
        <v>72</v>
      </c>
      <c r="X17" s="12" t="s">
        <v>72</v>
      </c>
      <c r="Y17" s="12" t="s">
        <v>511</v>
      </c>
      <c r="Z17" s="12" t="s">
        <v>72</v>
      </c>
      <c r="AA17" s="12" t="s">
        <v>824</v>
      </c>
    </row>
    <row r="18" ht="26.25" customHeight="1" spans="1:27">
      <c r="A18" s="6">
        <v>15</v>
      </c>
      <c r="B18" s="7" t="s">
        <v>839</v>
      </c>
      <c r="C18" s="7" t="s">
        <v>436</v>
      </c>
      <c r="D18" s="8" t="s">
        <v>105</v>
      </c>
      <c r="E18" s="9" t="s">
        <v>76</v>
      </c>
      <c r="F18" s="7" t="s">
        <v>69</v>
      </c>
      <c r="G18" s="7" t="s">
        <v>834</v>
      </c>
      <c r="H18" s="6">
        <v>2</v>
      </c>
      <c r="I18" s="6">
        <f t="shared" si="7"/>
        <v>11.72</v>
      </c>
      <c r="J18" s="6">
        <v>2</v>
      </c>
      <c r="K18" s="6"/>
      <c r="L18" s="6"/>
      <c r="M18" s="6"/>
      <c r="N18" s="6">
        <f t="shared" si="1"/>
        <v>15.72</v>
      </c>
      <c r="O18" s="6"/>
      <c r="P18" s="6"/>
      <c r="Q18" s="6">
        <f t="shared" si="2"/>
        <v>0</v>
      </c>
      <c r="R18" s="11">
        <f>N18+Q18</f>
        <v>15.72</v>
      </c>
      <c r="S18" s="12"/>
      <c r="T18" s="12" t="s">
        <v>516</v>
      </c>
      <c r="U18" s="12">
        <v>2.93</v>
      </c>
      <c r="V18" s="12" t="s">
        <v>118</v>
      </c>
      <c r="W18" s="12" t="s">
        <v>72</v>
      </c>
      <c r="X18" s="12" t="s">
        <v>72</v>
      </c>
      <c r="Y18" s="12" t="s">
        <v>72</v>
      </c>
      <c r="Z18" s="12"/>
      <c r="AA18" s="12"/>
    </row>
    <row r="19" ht="26.25" customHeight="1" spans="1:27">
      <c r="A19" s="6">
        <v>16</v>
      </c>
      <c r="B19" s="7" t="s">
        <v>845</v>
      </c>
      <c r="C19" s="7" t="s">
        <v>66</v>
      </c>
      <c r="D19" s="8" t="s">
        <v>846</v>
      </c>
      <c r="E19" s="9" t="s">
        <v>68</v>
      </c>
      <c r="F19" s="7" t="s">
        <v>847</v>
      </c>
      <c r="G19" s="7" t="s">
        <v>834</v>
      </c>
      <c r="H19" s="6">
        <v>3</v>
      </c>
      <c r="I19" s="6">
        <f t="shared" si="7"/>
        <v>15.6</v>
      </c>
      <c r="J19" s="6">
        <v>8</v>
      </c>
      <c r="K19" s="6"/>
      <c r="L19" s="6">
        <v>4</v>
      </c>
      <c r="M19" s="6">
        <v>2</v>
      </c>
      <c r="N19" s="6">
        <f t="shared" si="1"/>
        <v>32.6</v>
      </c>
      <c r="O19" s="6"/>
      <c r="P19" s="6">
        <v>7</v>
      </c>
      <c r="Q19" s="6">
        <f t="shared" si="2"/>
        <v>7</v>
      </c>
      <c r="R19" s="11">
        <f t="shared" ref="R19" si="8">(N19+Q19)/70*50</f>
        <v>28.2857142857143</v>
      </c>
      <c r="S19" s="12"/>
      <c r="T19" s="12"/>
      <c r="U19" s="12">
        <v>3.9</v>
      </c>
      <c r="V19" s="12" t="s">
        <v>848</v>
      </c>
      <c r="W19" s="12" t="s">
        <v>72</v>
      </c>
      <c r="X19" s="12" t="s">
        <v>849</v>
      </c>
      <c r="Y19" s="12" t="s">
        <v>543</v>
      </c>
      <c r="Z19" s="12" t="s">
        <v>72</v>
      </c>
      <c r="AA19" s="12" t="s">
        <v>850</v>
      </c>
    </row>
    <row r="20" ht="26.25" customHeight="1" spans="1:27">
      <c r="A20" s="6">
        <v>17</v>
      </c>
      <c r="B20" s="7" t="s">
        <v>853</v>
      </c>
      <c r="C20" s="7" t="s">
        <v>436</v>
      </c>
      <c r="D20" s="8" t="s">
        <v>224</v>
      </c>
      <c r="E20" s="9" t="s">
        <v>76</v>
      </c>
      <c r="F20" s="7" t="s">
        <v>854</v>
      </c>
      <c r="G20" s="7" t="s">
        <v>834</v>
      </c>
      <c r="H20" s="6">
        <v>3</v>
      </c>
      <c r="I20" s="6">
        <f t="shared" si="7"/>
        <v>10.96</v>
      </c>
      <c r="J20" s="6">
        <v>5</v>
      </c>
      <c r="K20" s="6">
        <v>2</v>
      </c>
      <c r="L20" s="6"/>
      <c r="M20" s="6">
        <v>2</v>
      </c>
      <c r="N20" s="6">
        <f t="shared" si="1"/>
        <v>22.96</v>
      </c>
      <c r="O20" s="6"/>
      <c r="P20" s="6"/>
      <c r="Q20" s="6">
        <f t="shared" si="2"/>
        <v>0</v>
      </c>
      <c r="R20" s="11">
        <f>N20+Q20</f>
        <v>22.96</v>
      </c>
      <c r="S20" s="12"/>
      <c r="T20" s="12">
        <v>211</v>
      </c>
      <c r="U20" s="12">
        <v>2.74</v>
      </c>
      <c r="V20" s="12" t="s">
        <v>180</v>
      </c>
      <c r="W20" s="12" t="s">
        <v>125</v>
      </c>
      <c r="X20" s="12" t="s">
        <v>72</v>
      </c>
      <c r="Y20" s="12" t="s">
        <v>543</v>
      </c>
      <c r="Z20" s="12"/>
      <c r="AA20" s="12"/>
    </row>
  </sheetData>
  <mergeCells count="7">
    <mergeCell ref="A1:S1"/>
    <mergeCell ref="B2:G2"/>
    <mergeCell ref="H2:N2"/>
    <mergeCell ref="O2:Q2"/>
    <mergeCell ref="A2:A3"/>
    <mergeCell ref="R2:R3"/>
    <mergeCell ref="S2:S3"/>
  </mergeCells>
  <conditionalFormatting sqref="B$1:B$1048576">
    <cfRule type="duplicateValues" dxfId="1" priority="1"/>
  </conditionalFormatting>
  <conditionalFormatting sqref="B4:B20">
    <cfRule type="expression" dxfId="0" priority="6" stopIfTrue="1">
      <formula>AND(COUNTIF(#REF!,B4)&gt;1,NOT(ISBLANK(B4)))</formula>
    </cfRule>
  </conditionalFormatting>
  <printOptions horizontalCentered="1"/>
  <pageMargins left="0.196850393700787" right="0.196850393700787" top="0.78740157480315" bottom="0.78740157480315" header="0.511811023622047" footer="0.196850393700787"/>
  <pageSetup paperSize="9" scale="70" fitToHeight="0" orientation="landscape"/>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1</vt:lpstr>
      <vt:lpstr>基础分评分表20201124</vt:lpstr>
      <vt:lpstr>基础分评分表20210517</vt:lpstr>
      <vt:lpstr>基础分评分表20210518</vt:lpstr>
      <vt:lpstr>Sheet1</vt:lpstr>
      <vt:lpstr>基础分评分表20210518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huangge</dc:creator>
  <cp:lastModifiedBy>耿聪</cp:lastModifiedBy>
  <dcterms:created xsi:type="dcterms:W3CDTF">2000-08-02T06:58:00Z</dcterms:created>
  <cp:lastPrinted>2023-08-11T08:26:00Z</cp:lastPrinted>
  <dcterms:modified xsi:type="dcterms:W3CDTF">2024-09-09T09:30:25Z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